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5440" windowHeight="12600"/>
  </bookViews>
  <sheets>
    <sheet name="RECURSOS DO TESOURO" sheetId="1" r:id="rId1"/>
  </sheets>
  <definedNames>
    <definedName name="_xlnm.Print_Area" localSheetId="0">'RECURSOS DO TESOURO'!$B$3:$F$67</definedName>
  </definedNames>
  <calcPr calcId="124519"/>
</workbook>
</file>

<file path=xl/calcChain.xml><?xml version="1.0" encoding="utf-8"?>
<calcChain xmlns="http://schemas.openxmlformats.org/spreadsheetml/2006/main">
  <c r="E27" i="1"/>
  <c r="F8"/>
  <c r="E60" l="1"/>
  <c r="D40"/>
  <c r="F19"/>
  <c r="F32"/>
  <c r="D62"/>
  <c r="D60"/>
  <c r="F56"/>
  <c r="F54"/>
  <c r="F52"/>
  <c r="F50"/>
  <c r="D64" l="1"/>
  <c r="D42" l="1"/>
  <c r="D44" s="1"/>
  <c r="D67" s="1"/>
  <c r="F38" l="1"/>
  <c r="E34"/>
  <c r="F34" l="1"/>
  <c r="E42"/>
  <c r="F15"/>
  <c r="E25"/>
  <c r="F25" s="1"/>
  <c r="E21"/>
  <c r="E40" l="1"/>
  <c r="E44" s="1"/>
  <c r="E67" s="1"/>
  <c r="F42"/>
  <c r="F44" l="1"/>
  <c r="E58"/>
  <c r="E62" s="1"/>
  <c r="E64" s="1"/>
  <c r="F67" s="1"/>
  <c r="F40"/>
  <c r="F60" l="1"/>
  <c r="F58"/>
  <c r="F48"/>
  <c r="F62" l="1"/>
  <c r="F64"/>
</calcChain>
</file>

<file path=xl/sharedStrings.xml><?xml version="1.0" encoding="utf-8"?>
<sst xmlns="http://schemas.openxmlformats.org/spreadsheetml/2006/main" count="56" uniqueCount="45">
  <si>
    <t>PROJETO</t>
  </si>
  <si>
    <t>26 784 3005 20HL 0001 - Estudos e Projetos para Infraestrutura Portuária</t>
  </si>
  <si>
    <t>26 784 3005 20HM 0001 - Estudos para o Desenvolvimento do Setor Portuário</t>
  </si>
  <si>
    <t>26 784 3005 12LN 0024 - Construção do Berço 4, no Porto de Natal (RN)</t>
  </si>
  <si>
    <t>26 784 3005 12LP 0024 - Implantação de Terminal Marítimo de Passageiros, no Porto de Natal (RN)</t>
  </si>
  <si>
    <t xml:space="preserve">REALIZADO </t>
  </si>
  <si>
    <t>PREVISTO (LOA 2023)</t>
  </si>
  <si>
    <t>26.784.3005.15YG.1262 - Adequação de Área do Teminal Marítimo de Passageiros-TMP, para a Instalação da Nova Sede Administrativa do CODERN, no Porto de Natal</t>
  </si>
  <si>
    <t>1.5   Outros</t>
  </si>
  <si>
    <t xml:space="preserve">26 784 3005 145U 0024 - Adequação de Instalações Gerais e de Suprimentos, no Terminal Salineiro de Areia Branca (RN) </t>
  </si>
  <si>
    <t xml:space="preserve">1.1   Recuperação de estruturas metálicas para a Ponte do Transportador n° 05 e da Torre de Transferência (Drive House) - Contrato </t>
  </si>
  <si>
    <t>1.2  Recuperação das instalações civis em concreto armado e pré-moldado no  TERSAB: - Contrato 051/2021</t>
  </si>
  <si>
    <t>7.1   Adequação da Subestação elétrica do TMP para atender o projeto de adequação para a implantação da nova Sede.</t>
  </si>
  <si>
    <t>7.2   Serviços de Engenharia com benfeitoria na infraestrutura do prédio do TMP.</t>
  </si>
  <si>
    <t xml:space="preserve"> 14RC  - Implantação do programa de Gerenciamento de Resíduos Sólidos</t>
  </si>
  <si>
    <t>LEI ORÇAMENTÁRIA ANUAL 2023 - LEI N° 14.535, DE 17 DE JANEIRO DE 2023</t>
  </si>
  <si>
    <t>7.3   Demais.</t>
  </si>
  <si>
    <t>-</t>
  </si>
  <si>
    <t>1.3   Recuperação do Cais de Barcaças e dos Dolfins n°  02, 03 e 04 - Contrato 043/2021</t>
  </si>
  <si>
    <t>1.4   Fornecimento e Implantação de Usina de Dessalinização de água do mar - Contrato 059/2020</t>
  </si>
  <si>
    <t>COMPANHIA DOCAS DO RIO GRANDE DO NORTE - CODERN</t>
  </si>
  <si>
    <t>26 784 3005 14NO 0027 - Adequação de Instalações Gerais e de Suprimento no Porto de Maceió (AL)</t>
  </si>
  <si>
    <t>CONTROLE ORÇAMENTÁRIO - RECURSOS DO TESOURO E RECURSOS PRÓPRIOS</t>
  </si>
  <si>
    <t>15V4 - Substituição de Defensas do Porto de Maceió (AL)</t>
  </si>
  <si>
    <t>15V5 - Recuperação do Terminal de Granéis Líquidos - TGL no Porto de Maceió (AL)</t>
  </si>
  <si>
    <t>15V6 - Pavimentação e Implementação de Melhorias na Malha Viária no Porto de Maceió (AL)</t>
  </si>
  <si>
    <t>26 122 0035 4102 0024 - Manutenção e Adequação de Bens Móveis, Veículos, Máquinas e Equipamentos</t>
  </si>
  <si>
    <t>26 122 0035 4102 0027 - Manutenção e Adequação de Bens Móveis, Veículos, Máquinas e Equipamentos</t>
  </si>
  <si>
    <t>26 126 0035 4103 0024 - Manutenção e Adequação de Ativos de Informações e Teleprocessamento</t>
  </si>
  <si>
    <t>26 126 0035 4103 0027 - Manutenção e Adequação de Ativos de Informações e Teleprocessamento</t>
  </si>
  <si>
    <t>145H - Adequação de Instalações Gerais e de Suprimentos do Porto de Natal (RN)</t>
  </si>
  <si>
    <t xml:space="preserve">14KL - Implantação de Sistema de Apoio ao Gerenciamento da Infraestrutura Portuária </t>
  </si>
  <si>
    <t>10.1   Ares-condicionados</t>
  </si>
  <si>
    <t>10.2  Móveis</t>
  </si>
  <si>
    <t>REALIZADO (ATÉ 30/09/2023)</t>
  </si>
  <si>
    <t>CODERN / PORTO DE NATAL / TERMINAL SALINEIRO DE AREIA BRANCA</t>
  </si>
  <si>
    <t xml:space="preserve">       TOTAL CONSOLIDADO</t>
  </si>
  <si>
    <t>CODERN / PORTO DE MACEIÓ</t>
  </si>
  <si>
    <t xml:space="preserve">         TOTAL DE RECURSOS DO TESOURO - CODERN / PORTO DE MACEIÓ</t>
  </si>
  <si>
    <t xml:space="preserve">         TOTAL DE RECURSOS PRÓPRIOS - CODERN / PORTO DE MACEIÓ</t>
  </si>
  <si>
    <t xml:space="preserve">         TOTAL DE RECURSOS - CODERN / PORTO DE MACEIÓ</t>
  </si>
  <si>
    <t xml:space="preserve">         TOTAL DE RECURSOS DO TESOURO - CODERN / PORTO DE NATAL / TERMINAL SALINEIRO DE AREIA BRANCA</t>
  </si>
  <si>
    <t xml:space="preserve">         TOTAL DE RECURSOS PRÓPRIOS - CODERN / PORTO DE NATAL / TERMINAL SALINEIRO DE AREIA BRANCA</t>
  </si>
  <si>
    <t xml:space="preserve">         TOTAL DE RECURSOS - CODERN / PORTO DE NATAL / TERMINAL SALINEIRO DE AREIA BRANCA</t>
  </si>
  <si>
    <t>FONTE: GEPLAN - GERÊNCIA DE PLANEJAMENTO E ORÇAMENTO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</si>
</sst>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" fillId="4" borderId="2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4" fontId="0" fillId="0" borderId="0" xfId="0" applyNumberFormat="1" applyAlignment="1">
      <alignment vertical="center"/>
    </xf>
    <xf numFmtId="4" fontId="0" fillId="0" borderId="6" xfId="0" applyNumberFormat="1" applyBorder="1"/>
    <xf numFmtId="9" fontId="0" fillId="0" borderId="0" xfId="1" applyFon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9" fontId="1" fillId="6" borderId="1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6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9" fontId="1" fillId="4" borderId="0" xfId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" xfId="0" applyBorder="1"/>
    <xf numFmtId="0" fontId="7" fillId="5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9" fontId="8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0" fillId="2" borderId="1" xfId="0" applyNumberFormat="1" applyFont="1" applyFill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4" fontId="8" fillId="2" borderId="1" xfId="0" applyNumberFormat="1" applyFont="1" applyFill="1" applyBorder="1" applyAlignment="1">
      <alignment horizontal="center" vertical="center"/>
    </xf>
    <xf numFmtId="44" fontId="6" fillId="6" borderId="1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8" fillId="2" borderId="1" xfId="0" applyNumberFormat="1" applyFont="1" applyFill="1" applyBorder="1" applyAlignment="1">
      <alignment horizontal="right" vertical="center"/>
    </xf>
    <xf numFmtId="44" fontId="0" fillId="2" borderId="1" xfId="0" applyNumberFormat="1" applyFont="1" applyFill="1" applyBorder="1" applyAlignment="1">
      <alignment horizontal="right" vertical="center"/>
    </xf>
    <xf numFmtId="44" fontId="9" fillId="2" borderId="1" xfId="0" applyNumberFormat="1" applyFont="1" applyFill="1" applyBorder="1" applyAlignment="1">
      <alignment horizontal="right" vertical="center"/>
    </xf>
    <xf numFmtId="44" fontId="0" fillId="0" borderId="1" xfId="0" applyNumberFormat="1" applyBorder="1" applyAlignment="1">
      <alignment horizontal="right" vertical="center"/>
    </xf>
    <xf numFmtId="44" fontId="1" fillId="4" borderId="1" xfId="0" applyNumberFormat="1" applyFont="1" applyFill="1" applyBorder="1" applyAlignment="1">
      <alignment horizontal="right" vertical="center"/>
    </xf>
    <xf numFmtId="44" fontId="0" fillId="0" borderId="6" xfId="0" applyNumberFormat="1" applyBorder="1" applyAlignment="1">
      <alignment horizontal="right"/>
    </xf>
    <xf numFmtId="44" fontId="2" fillId="0" borderId="1" xfId="0" applyNumberFormat="1" applyFont="1" applyFill="1" applyBorder="1" applyAlignment="1">
      <alignment horizontal="right" vertical="center"/>
    </xf>
    <xf numFmtId="44" fontId="6" fillId="6" borderId="1" xfId="0" applyNumberFormat="1" applyFont="1" applyFill="1" applyBorder="1" applyAlignment="1">
      <alignment horizontal="right" vertical="center"/>
    </xf>
    <xf numFmtId="44" fontId="1" fillId="4" borderId="0" xfId="0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44" fontId="0" fillId="0" borderId="0" xfId="0" applyNumberFormat="1" applyAlignment="1">
      <alignment horizontal="right" vertical="center"/>
    </xf>
    <xf numFmtId="0" fontId="4" fillId="0" borderId="0" xfId="0" applyFont="1" applyAlignment="1">
      <alignment vertical="center"/>
    </xf>
    <xf numFmtId="0" fontId="3" fillId="5" borderId="5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71"/>
  <sheetViews>
    <sheetView showGridLines="0" tabSelected="1" zoomScale="110" zoomScaleNormal="110" workbookViewId="0">
      <selection activeCell="C38" sqref="C38"/>
    </sheetView>
  </sheetViews>
  <sheetFormatPr defaultRowHeight="15"/>
  <cols>
    <col min="1" max="1" width="2.140625" customWidth="1"/>
    <col min="2" max="2" width="4.85546875" style="2" customWidth="1"/>
    <col min="3" max="3" width="149.85546875" customWidth="1"/>
    <col min="4" max="4" width="23.42578125" bestFit="1" customWidth="1"/>
    <col min="5" max="5" width="21.85546875" bestFit="1" customWidth="1"/>
    <col min="6" max="6" width="16.140625" customWidth="1"/>
  </cols>
  <sheetData>
    <row r="1" spans="2:8" ht="15.75" thickBot="1"/>
    <row r="2" spans="2:8" ht="28.5" customHeight="1" thickTop="1" thickBot="1">
      <c r="B2" s="37" t="s">
        <v>20</v>
      </c>
      <c r="C2" s="38"/>
      <c r="D2" s="38"/>
      <c r="E2" s="38"/>
      <c r="F2" s="38"/>
    </row>
    <row r="3" spans="2:8" ht="25.5" customHeight="1" thickTop="1" thickBot="1">
      <c r="B3" s="25" t="s">
        <v>22</v>
      </c>
      <c r="C3" s="26"/>
      <c r="D3" s="26"/>
      <c r="E3" s="26"/>
      <c r="F3" s="26"/>
    </row>
    <row r="4" spans="2:8" ht="25.5" customHeight="1" thickTop="1" thickBot="1">
      <c r="B4" s="30" t="s">
        <v>15</v>
      </c>
      <c r="C4" s="31"/>
      <c r="D4" s="31"/>
      <c r="E4" s="31"/>
      <c r="F4" s="31"/>
    </row>
    <row r="5" spans="2:8" ht="5.25" customHeight="1" thickTop="1" thickBot="1">
      <c r="B5" s="47"/>
      <c r="C5" s="48"/>
      <c r="D5" s="48"/>
      <c r="E5" s="48"/>
      <c r="F5" s="48"/>
    </row>
    <row r="6" spans="2:8" ht="30.75" customHeight="1" thickTop="1" thickBot="1">
      <c r="B6" s="37" t="s">
        <v>35</v>
      </c>
      <c r="C6" s="38"/>
      <c r="D6" s="38"/>
      <c r="E6" s="38"/>
      <c r="F6" s="38"/>
    </row>
    <row r="7" spans="2:8" s="2" customFormat="1" ht="24" customHeight="1" thickTop="1" thickBot="1">
      <c r="B7" s="27" t="s">
        <v>0</v>
      </c>
      <c r="C7" s="27"/>
      <c r="D7" s="19" t="s">
        <v>6</v>
      </c>
      <c r="E7" s="28" t="s">
        <v>34</v>
      </c>
      <c r="F7" s="29"/>
    </row>
    <row r="8" spans="2:8" s="2" customFormat="1" ht="21" customHeight="1" thickTop="1" thickBot="1">
      <c r="B8" s="39">
        <v>1</v>
      </c>
      <c r="C8" s="40" t="s">
        <v>9</v>
      </c>
      <c r="D8" s="52">
        <v>20000000</v>
      </c>
      <c r="E8" s="52">
        <v>6346304.4199999999</v>
      </c>
      <c r="F8" s="41">
        <f>E8/D8</f>
        <v>0.31731522099999998</v>
      </c>
    </row>
    <row r="9" spans="2:8" s="2" customFormat="1" ht="16.5" thickTop="1" thickBot="1">
      <c r="B9" s="5"/>
      <c r="C9" s="42" t="s">
        <v>10</v>
      </c>
      <c r="D9" s="53">
        <v>0</v>
      </c>
      <c r="E9" s="54">
        <v>926144.63</v>
      </c>
      <c r="F9" s="45" t="s">
        <v>17</v>
      </c>
      <c r="G9" s="16"/>
    </row>
    <row r="10" spans="2:8" s="2" customFormat="1" ht="16.5" thickTop="1" thickBot="1">
      <c r="B10" s="5"/>
      <c r="C10" s="42" t="s">
        <v>11</v>
      </c>
      <c r="D10" s="53">
        <v>0</v>
      </c>
      <c r="E10" s="53">
        <v>2103364.66</v>
      </c>
      <c r="F10" s="45" t="s">
        <v>17</v>
      </c>
    </row>
    <row r="11" spans="2:8" s="2" customFormat="1" ht="16.5" thickTop="1" thickBot="1">
      <c r="B11" s="3"/>
      <c r="C11" s="42" t="s">
        <v>18</v>
      </c>
      <c r="D11" s="53">
        <v>0</v>
      </c>
      <c r="E11" s="53">
        <v>3134502.84</v>
      </c>
      <c r="F11" s="45" t="s">
        <v>17</v>
      </c>
    </row>
    <row r="12" spans="2:8" s="2" customFormat="1" ht="16.5" thickTop="1" thickBot="1">
      <c r="B12" s="3"/>
      <c r="C12" s="42" t="s">
        <v>19</v>
      </c>
      <c r="D12" s="53">
        <v>0</v>
      </c>
      <c r="E12" s="53">
        <v>154697</v>
      </c>
      <c r="F12" s="45" t="s">
        <v>17</v>
      </c>
    </row>
    <row r="13" spans="2:8" s="2" customFormat="1" ht="16.5" thickTop="1" thickBot="1">
      <c r="B13" s="3"/>
      <c r="C13" s="42" t="s">
        <v>8</v>
      </c>
      <c r="D13" s="53">
        <v>0</v>
      </c>
      <c r="E13" s="53">
        <v>18400</v>
      </c>
      <c r="F13" s="45" t="s">
        <v>17</v>
      </c>
    </row>
    <row r="14" spans="2:8" s="2" customFormat="1" ht="6.75" customHeight="1" thickTop="1" thickBot="1">
      <c r="B14" s="6"/>
      <c r="C14" s="3"/>
      <c r="D14" s="55"/>
      <c r="E14" s="55"/>
      <c r="F14" s="13"/>
      <c r="H14" s="18"/>
    </row>
    <row r="15" spans="2:8" s="2" customFormat="1" ht="21" customHeight="1" thickTop="1" thickBot="1">
      <c r="B15" s="39">
        <v>2</v>
      </c>
      <c r="C15" s="40" t="s">
        <v>3</v>
      </c>
      <c r="D15" s="52">
        <v>8758334</v>
      </c>
      <c r="E15" s="52">
        <v>111858.5</v>
      </c>
      <c r="F15" s="41">
        <f>E15/D15</f>
        <v>1.2771664108722047E-2</v>
      </c>
    </row>
    <row r="16" spans="2:8" s="9" customFormat="1" ht="6.75" customHeight="1" thickTop="1" thickBot="1">
      <c r="B16" s="8"/>
      <c r="C16" s="10"/>
      <c r="D16" s="56"/>
      <c r="E16" s="56"/>
      <c r="F16" s="14"/>
    </row>
    <row r="17" spans="2:6" s="9" customFormat="1" ht="21" customHeight="1" thickTop="1" thickBot="1">
      <c r="B17" s="39">
        <v>3</v>
      </c>
      <c r="C17" s="40" t="s">
        <v>14</v>
      </c>
      <c r="D17" s="52">
        <v>476000</v>
      </c>
      <c r="E17" s="52">
        <v>0</v>
      </c>
      <c r="F17" s="41">
        <v>0</v>
      </c>
    </row>
    <row r="18" spans="2:6" s="2" customFormat="1" ht="8.25" customHeight="1" thickTop="1" thickBot="1">
      <c r="B18" s="7"/>
      <c r="C18" s="4"/>
      <c r="D18" s="55"/>
      <c r="E18" s="55"/>
      <c r="F18" s="13"/>
    </row>
    <row r="19" spans="2:6" s="2" customFormat="1" ht="18.75" customHeight="1" thickTop="1" thickBot="1">
      <c r="B19" s="39">
        <v>4</v>
      </c>
      <c r="C19" s="40" t="s">
        <v>31</v>
      </c>
      <c r="D19" s="52">
        <v>20000</v>
      </c>
      <c r="E19" s="52">
        <v>0</v>
      </c>
      <c r="F19" s="41">
        <f>E19/D19</f>
        <v>0</v>
      </c>
    </row>
    <row r="20" spans="2:6" s="2" customFormat="1" ht="8.25" customHeight="1" thickTop="1" thickBot="1">
      <c r="B20" s="7"/>
      <c r="C20" s="4"/>
      <c r="D20" s="55"/>
      <c r="E20" s="55"/>
      <c r="F20" s="13"/>
    </row>
    <row r="21" spans="2:6" s="2" customFormat="1" ht="21" customHeight="1" thickTop="1" thickBot="1">
      <c r="B21" s="39">
        <v>5</v>
      </c>
      <c r="C21" s="40" t="s">
        <v>2</v>
      </c>
      <c r="D21" s="52">
        <v>450000</v>
      </c>
      <c r="E21" s="52">
        <f>E23</f>
        <v>0</v>
      </c>
      <c r="F21" s="41">
        <v>0</v>
      </c>
    </row>
    <row r="22" spans="2:6" s="9" customFormat="1" ht="6.75" customHeight="1" thickTop="1" thickBot="1">
      <c r="B22" s="11"/>
      <c r="C22" s="12"/>
      <c r="D22" s="56"/>
      <c r="E22" s="56"/>
      <c r="F22" s="14"/>
    </row>
    <row r="23" spans="2:6" s="2" customFormat="1" ht="21.75" customHeight="1" thickTop="1" thickBot="1">
      <c r="B23" s="39">
        <v>6</v>
      </c>
      <c r="C23" s="40" t="s">
        <v>1</v>
      </c>
      <c r="D23" s="52">
        <v>11000</v>
      </c>
      <c r="E23" s="52">
        <v>0</v>
      </c>
      <c r="F23" s="41">
        <v>0</v>
      </c>
    </row>
    <row r="24" spans="2:6" s="2" customFormat="1" ht="6.75" customHeight="1" thickTop="1" thickBot="1">
      <c r="B24" s="7"/>
      <c r="C24" s="4"/>
      <c r="D24" s="55"/>
      <c r="E24" s="55"/>
      <c r="F24" s="13"/>
    </row>
    <row r="25" spans="2:6" s="2" customFormat="1" ht="21" customHeight="1" thickTop="1" thickBot="1">
      <c r="B25" s="39">
        <v>7</v>
      </c>
      <c r="C25" s="40" t="s">
        <v>4</v>
      </c>
      <c r="D25" s="52">
        <v>530000</v>
      </c>
      <c r="E25" s="52">
        <f>E26+E27+E28</f>
        <v>103915.15</v>
      </c>
      <c r="F25" s="41">
        <f>E25/D25</f>
        <v>0.19606632075471697</v>
      </c>
    </row>
    <row r="26" spans="2:6" s="2" customFormat="1" ht="16.5" customHeight="1" thickTop="1" thickBot="1">
      <c r="B26" s="7"/>
      <c r="C26" s="43" t="s">
        <v>12</v>
      </c>
      <c r="D26" s="53">
        <v>0</v>
      </c>
      <c r="E26" s="53">
        <v>9480</v>
      </c>
      <c r="F26" s="45" t="s">
        <v>17</v>
      </c>
    </row>
    <row r="27" spans="2:6" s="2" customFormat="1" ht="13.5" customHeight="1" thickTop="1" thickBot="1">
      <c r="B27" s="7"/>
      <c r="C27" s="43" t="s">
        <v>13</v>
      </c>
      <c r="D27" s="53">
        <v>0</v>
      </c>
      <c r="E27" s="53">
        <f>22996.48+17466.86</f>
        <v>40463.339999999997</v>
      </c>
      <c r="F27" s="45" t="s">
        <v>17</v>
      </c>
    </row>
    <row r="28" spans="2:6" s="2" customFormat="1" ht="13.5" customHeight="1" thickTop="1" thickBot="1">
      <c r="B28" s="7"/>
      <c r="C28" s="43" t="s">
        <v>16</v>
      </c>
      <c r="D28" s="53">
        <v>0</v>
      </c>
      <c r="E28" s="53">
        <v>53971.81</v>
      </c>
      <c r="F28" s="45" t="s">
        <v>17</v>
      </c>
    </row>
    <row r="29" spans="2:6" s="2" customFormat="1" ht="6" customHeight="1" thickTop="1" thickBot="1">
      <c r="B29" s="7"/>
      <c r="C29" s="4"/>
      <c r="D29" s="55"/>
      <c r="E29" s="55"/>
      <c r="F29" s="13"/>
    </row>
    <row r="30" spans="2:6" s="2" customFormat="1" ht="20.25" customHeight="1" thickTop="1" thickBot="1">
      <c r="B30" s="39">
        <v>8</v>
      </c>
      <c r="C30" s="40" t="s">
        <v>7</v>
      </c>
      <c r="D30" s="52">
        <v>10000</v>
      </c>
      <c r="E30" s="52">
        <v>0</v>
      </c>
      <c r="F30" s="41">
        <v>0</v>
      </c>
    </row>
    <row r="31" spans="2:6" ht="4.5" customHeight="1" thickTop="1" thickBot="1">
      <c r="B31" s="5"/>
      <c r="C31" s="1"/>
      <c r="D31" s="57"/>
      <c r="E31" s="57"/>
      <c r="F31" s="17"/>
    </row>
    <row r="32" spans="2:6" ht="15" customHeight="1" thickTop="1" thickBot="1">
      <c r="B32" s="39">
        <v>9</v>
      </c>
      <c r="C32" s="40" t="s">
        <v>30</v>
      </c>
      <c r="D32" s="52">
        <v>50000</v>
      </c>
      <c r="E32" s="52">
        <v>0</v>
      </c>
      <c r="F32" s="41">
        <f>E32/D32</f>
        <v>0</v>
      </c>
    </row>
    <row r="33" spans="2:6" ht="4.5" customHeight="1" thickTop="1" thickBot="1">
      <c r="B33" s="35"/>
      <c r="C33" s="36"/>
      <c r="D33" s="57"/>
      <c r="E33" s="57"/>
      <c r="F33" s="17"/>
    </row>
    <row r="34" spans="2:6" ht="16.5" customHeight="1" thickTop="1" thickBot="1">
      <c r="B34" s="39">
        <v>10</v>
      </c>
      <c r="C34" s="40" t="s">
        <v>26</v>
      </c>
      <c r="D34" s="52">
        <v>300000</v>
      </c>
      <c r="E34" s="52">
        <f>SUM(E35:E36)</f>
        <v>59945</v>
      </c>
      <c r="F34" s="41">
        <f>E34/D34</f>
        <v>0.19981666666666667</v>
      </c>
    </row>
    <row r="35" spans="2:6" ht="16.5" customHeight="1" thickTop="1" thickBot="1">
      <c r="C35" s="44" t="s">
        <v>32</v>
      </c>
      <c r="D35" s="53">
        <v>0</v>
      </c>
      <c r="E35" s="53">
        <v>43425</v>
      </c>
      <c r="F35" s="45" t="s">
        <v>17</v>
      </c>
    </row>
    <row r="36" spans="2:6" ht="16.5" customHeight="1" thickTop="1" thickBot="1">
      <c r="C36" s="44" t="s">
        <v>33</v>
      </c>
      <c r="D36" s="53">
        <v>0</v>
      </c>
      <c r="E36" s="53">
        <v>16520</v>
      </c>
      <c r="F36" s="45" t="s">
        <v>17</v>
      </c>
    </row>
    <row r="37" spans="2:6" ht="5.25" customHeight="1" thickTop="1" thickBot="1">
      <c r="B37" s="21"/>
      <c r="C37" s="22"/>
      <c r="D37" s="58"/>
      <c r="E37" s="58"/>
      <c r="F37" s="23"/>
    </row>
    <row r="38" spans="2:6" ht="20.25" customHeight="1" thickTop="1" thickBot="1">
      <c r="B38" s="39">
        <v>11</v>
      </c>
      <c r="C38" s="40" t="s">
        <v>28</v>
      </c>
      <c r="D38" s="52">
        <v>500000</v>
      </c>
      <c r="E38" s="52">
        <v>0</v>
      </c>
      <c r="F38" s="41">
        <f>E38/D38</f>
        <v>0</v>
      </c>
    </row>
    <row r="39" spans="2:6" ht="6" customHeight="1" thickTop="1" thickBot="1">
      <c r="B39" s="5"/>
      <c r="C39" s="1"/>
      <c r="D39" s="57"/>
      <c r="E39" s="57"/>
      <c r="F39" s="17"/>
    </row>
    <row r="40" spans="2:6" ht="19.5" customHeight="1" thickTop="1" thickBot="1">
      <c r="B40" s="65" t="s">
        <v>41</v>
      </c>
      <c r="C40" s="65"/>
      <c r="D40" s="59">
        <f>D8+D15+D17+D21+D23+D25+D30+D32+D19</f>
        <v>30305334</v>
      </c>
      <c r="E40" s="59">
        <f>E8+E15+E17+E21+E23+E25+E30+E32+E19</f>
        <v>6562078.0700000003</v>
      </c>
      <c r="F40" s="20">
        <f>E40/D40</f>
        <v>0.21653211510554546</v>
      </c>
    </row>
    <row r="41" spans="2:6" ht="3.75" customHeight="1" thickTop="1" thickBot="1">
      <c r="B41" s="62"/>
      <c r="C41" s="62"/>
      <c r="D41" s="66"/>
      <c r="E41" s="66"/>
      <c r="F41" s="67"/>
    </row>
    <row r="42" spans="2:6" ht="19.5" customHeight="1" thickTop="1" thickBot="1">
      <c r="B42" s="63" t="s">
        <v>42</v>
      </c>
      <c r="C42" s="64"/>
      <c r="D42" s="59">
        <f>D34+D38</f>
        <v>800000</v>
      </c>
      <c r="E42" s="59">
        <f>E34+E38</f>
        <v>59945</v>
      </c>
      <c r="F42" s="20">
        <f>E42/D42</f>
        <v>7.4931250000000005E-2</v>
      </c>
    </row>
    <row r="43" spans="2:6" ht="3" customHeight="1" thickTop="1" thickBot="1">
      <c r="B43" s="62"/>
      <c r="C43" s="62"/>
      <c r="D43" s="66"/>
      <c r="E43" s="66"/>
      <c r="F43" s="2"/>
    </row>
    <row r="44" spans="2:6" ht="19.5" customHeight="1" thickTop="1" thickBot="1">
      <c r="B44" s="63" t="s">
        <v>43</v>
      </c>
      <c r="C44" s="64"/>
      <c r="D44" s="59">
        <f>D40+D42</f>
        <v>31105334</v>
      </c>
      <c r="E44" s="59">
        <f>E40+E42</f>
        <v>6622023.0700000003</v>
      </c>
      <c r="F44" s="20">
        <f>E44/D44</f>
        <v>0.21289027373890279</v>
      </c>
    </row>
    <row r="45" spans="2:6" s="24" customFormat="1" ht="12.75" customHeight="1" thickTop="1" thickBot="1"/>
    <row r="46" spans="2:6" ht="27.75" customHeight="1" thickTop="1" thickBot="1">
      <c r="B46" s="37" t="s">
        <v>37</v>
      </c>
      <c r="C46" s="38"/>
      <c r="D46" s="38"/>
      <c r="E46" s="38"/>
      <c r="F46" s="38"/>
    </row>
    <row r="47" spans="2:6" ht="24" customHeight="1" thickTop="1" thickBot="1">
      <c r="B47" s="27" t="s">
        <v>0</v>
      </c>
      <c r="C47" s="27"/>
      <c r="D47" s="19" t="s">
        <v>6</v>
      </c>
      <c r="E47" s="28" t="s">
        <v>5</v>
      </c>
      <c r="F47" s="29"/>
    </row>
    <row r="48" spans="2:6" ht="21" customHeight="1" thickTop="1" thickBot="1">
      <c r="B48" s="39">
        <v>1</v>
      </c>
      <c r="C48" s="40" t="s">
        <v>21</v>
      </c>
      <c r="D48" s="49">
        <v>1000000</v>
      </c>
      <c r="E48" s="49">
        <v>0</v>
      </c>
      <c r="F48" s="41">
        <f>E48/D48</f>
        <v>0</v>
      </c>
    </row>
    <row r="49" spans="2:6" ht="3.75" customHeight="1" thickTop="1" thickBot="1">
      <c r="B49" s="32"/>
      <c r="C49" s="33"/>
      <c r="D49" s="60"/>
      <c r="E49" s="60"/>
      <c r="F49" s="34"/>
    </row>
    <row r="50" spans="2:6" ht="17.25" customHeight="1" thickTop="1" thickBot="1">
      <c r="B50" s="39">
        <v>2</v>
      </c>
      <c r="C50" s="40" t="s">
        <v>23</v>
      </c>
      <c r="D50" s="49">
        <v>10000</v>
      </c>
      <c r="E50" s="49">
        <v>0</v>
      </c>
      <c r="F50" s="41">
        <f>E50/D50</f>
        <v>0</v>
      </c>
    </row>
    <row r="51" spans="2:6" ht="3.75" customHeight="1" thickTop="1" thickBot="1">
      <c r="B51" s="32"/>
      <c r="C51" s="33"/>
      <c r="D51" s="60"/>
      <c r="E51" s="60"/>
      <c r="F51" s="34"/>
    </row>
    <row r="52" spans="2:6" ht="19.5" customHeight="1" thickTop="1" thickBot="1">
      <c r="B52" s="39">
        <v>3</v>
      </c>
      <c r="C52" s="40" t="s">
        <v>24</v>
      </c>
      <c r="D52" s="49">
        <v>10000</v>
      </c>
      <c r="E52" s="49">
        <v>0</v>
      </c>
      <c r="F52" s="41">
        <f>E52/D52</f>
        <v>0</v>
      </c>
    </row>
    <row r="53" spans="2:6" ht="3.75" customHeight="1" thickTop="1" thickBot="1">
      <c r="B53" s="32"/>
      <c r="C53" s="33"/>
      <c r="D53" s="60"/>
      <c r="E53" s="60"/>
      <c r="F53" s="34"/>
    </row>
    <row r="54" spans="2:6" ht="17.25" customHeight="1" thickTop="1" thickBot="1">
      <c r="B54" s="39">
        <v>4</v>
      </c>
      <c r="C54" s="40" t="s">
        <v>25</v>
      </c>
      <c r="D54" s="49">
        <v>10000</v>
      </c>
      <c r="E54" s="49">
        <v>0</v>
      </c>
      <c r="F54" s="41">
        <f>E54/D54</f>
        <v>0</v>
      </c>
    </row>
    <row r="55" spans="2:6" ht="4.5" customHeight="1" thickTop="1" thickBot="1">
      <c r="D55" s="51"/>
      <c r="E55" s="51"/>
    </row>
    <row r="56" spans="2:6" ht="18.75" customHeight="1" thickTop="1" thickBot="1">
      <c r="B56" s="39">
        <v>5</v>
      </c>
      <c r="C56" s="40" t="s">
        <v>27</v>
      </c>
      <c r="D56" s="49">
        <v>175000</v>
      </c>
      <c r="E56" s="49">
        <v>0</v>
      </c>
      <c r="F56" s="41">
        <f>E56/D56</f>
        <v>0</v>
      </c>
    </row>
    <row r="57" spans="2:6" ht="4.5" customHeight="1" thickTop="1" thickBot="1">
      <c r="D57" s="51"/>
      <c r="E57" s="51"/>
    </row>
    <row r="58" spans="2:6" ht="20.25" customHeight="1" thickTop="1" thickBot="1">
      <c r="B58" s="39">
        <v>6</v>
      </c>
      <c r="C58" s="40" t="s">
        <v>29</v>
      </c>
      <c r="D58" s="49">
        <v>32000</v>
      </c>
      <c r="E58" s="49">
        <f>SUM(E59:E60)</f>
        <v>0</v>
      </c>
      <c r="F58" s="41">
        <f>E58/D58</f>
        <v>0</v>
      </c>
    </row>
    <row r="59" spans="2:6" ht="9" customHeight="1" thickTop="1" thickBot="1">
      <c r="D59" s="51"/>
      <c r="E59" s="51"/>
    </row>
    <row r="60" spans="2:6" s="2" customFormat="1" ht="20.25" customHeight="1" thickTop="1" thickBot="1">
      <c r="B60" s="65" t="s">
        <v>38</v>
      </c>
      <c r="C60" s="65"/>
      <c r="D60" s="50">
        <f>D48</f>
        <v>1000000</v>
      </c>
      <c r="E60" s="50">
        <f>E48</f>
        <v>0</v>
      </c>
      <c r="F60" s="20">
        <f>E60/D60</f>
        <v>0</v>
      </c>
    </row>
    <row r="61" spans="2:6" ht="4.5" customHeight="1" thickTop="1" thickBot="1">
      <c r="B61" s="62"/>
      <c r="C61" s="62"/>
      <c r="D61" s="51"/>
      <c r="E61" s="51"/>
      <c r="F61" s="15"/>
    </row>
    <row r="62" spans="2:6" ht="21" customHeight="1" thickTop="1" thickBot="1">
      <c r="B62" s="63" t="s">
        <v>39</v>
      </c>
      <c r="C62" s="64"/>
      <c r="D62" s="50">
        <f>D50+D52+D54+D56+D58</f>
        <v>237000</v>
      </c>
      <c r="E62" s="50">
        <f>E50+E52+E54+E56+E58</f>
        <v>0</v>
      </c>
      <c r="F62" s="20">
        <f>E62/D62</f>
        <v>0</v>
      </c>
    </row>
    <row r="63" spans="2:6" ht="5.25" customHeight="1" thickTop="1" thickBot="1">
      <c r="B63" s="62"/>
      <c r="C63" s="62"/>
      <c r="D63" s="51"/>
      <c r="E63" s="51"/>
    </row>
    <row r="64" spans="2:6" ht="21" customHeight="1" thickTop="1" thickBot="1">
      <c r="B64" s="63" t="s">
        <v>40</v>
      </c>
      <c r="C64" s="64"/>
      <c r="D64" s="50">
        <f>D60+D62</f>
        <v>1237000</v>
      </c>
      <c r="E64" s="50">
        <f>E60+E62</f>
        <v>0</v>
      </c>
      <c r="F64" s="20">
        <f>E64/D64</f>
        <v>0</v>
      </c>
    </row>
    <row r="65" spans="2:6" ht="6" customHeight="1" thickTop="1">
      <c r="D65" s="51"/>
      <c r="E65" s="51"/>
      <c r="F65" s="15"/>
    </row>
    <row r="66" spans="2:6" ht="7.5" customHeight="1" thickBot="1">
      <c r="D66" s="51"/>
      <c r="E66" s="51"/>
    </row>
    <row r="67" spans="2:6" ht="22.5" customHeight="1" thickTop="1" thickBot="1">
      <c r="B67" s="68" t="s">
        <v>36</v>
      </c>
      <c r="C67" s="69"/>
      <c r="D67" s="61">
        <f>D64+D44</f>
        <v>32342334</v>
      </c>
      <c r="E67" s="61">
        <f>E64+E44</f>
        <v>6622023.0700000003</v>
      </c>
      <c r="F67" s="46">
        <f>E67/D67</f>
        <v>0.20474784132771617</v>
      </c>
    </row>
    <row r="68" spans="2:6" ht="15.75" thickTop="1">
      <c r="B68" s="2" t="s">
        <v>44</v>
      </c>
    </row>
    <row r="69" spans="2:6" ht="8.25" customHeight="1"/>
    <row r="71" spans="2:6" ht="12.75" customHeight="1"/>
  </sheetData>
  <mergeCells count="16">
    <mergeCell ref="B62:C62"/>
    <mergeCell ref="B64:C64"/>
    <mergeCell ref="B67:C67"/>
    <mergeCell ref="B6:F6"/>
    <mergeCell ref="B46:F46"/>
    <mergeCell ref="B47:C47"/>
    <mergeCell ref="E47:F47"/>
    <mergeCell ref="B60:C60"/>
    <mergeCell ref="B42:C42"/>
    <mergeCell ref="B44:C44"/>
    <mergeCell ref="B4:F4"/>
    <mergeCell ref="B40:C40"/>
    <mergeCell ref="B3:F3"/>
    <mergeCell ref="E7:F7"/>
    <mergeCell ref="B2:F2"/>
    <mergeCell ref="B7:C7"/>
  </mergeCells>
  <pageMargins left="0.25" right="0.25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RECURSOS DO TESOURO</vt:lpstr>
      <vt:lpstr>'RECURSOS DO TESOURO'!Area_de_impressao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Carvalho Arcanjo da Silva</dc:creator>
  <cp:lastModifiedBy>e9226</cp:lastModifiedBy>
  <cp:lastPrinted>2023-10-11T18:06:22Z</cp:lastPrinted>
  <dcterms:created xsi:type="dcterms:W3CDTF">2022-11-14T16:20:54Z</dcterms:created>
  <dcterms:modified xsi:type="dcterms:W3CDTF">2023-10-11T18:50:59Z</dcterms:modified>
</cp:coreProperties>
</file>