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upomtds.sharepoint.com/Grupo Metodos/Fiscon/Equipes - Controles Gerais/_Clientes/CODERN/Demonstrações Contábeis/2022_4º Trimestre/"/>
    </mc:Choice>
  </mc:AlternateContent>
  <xr:revisionPtr revIDLastSave="40" documentId="13_ncr:1_{213B5ADD-0A93-460E-8ACF-B2387CE3FD06}" xr6:coauthVersionLast="47" xr6:coauthVersionMax="47" xr10:uidLastSave="{81BC98AE-5541-431E-9CF3-0CEAF29C90BF}"/>
  <bookViews>
    <workbookView xWindow="-120" yWindow="-120" windowWidth="20730" windowHeight="11040" tabRatio="708" xr2:uid="{00000000-000D-0000-FFFF-FFFF00000000}"/>
  </bookViews>
  <sheets>
    <sheet name="BP" sheetId="1" r:id="rId1"/>
    <sheet name="DRE" sheetId="3" r:id="rId2"/>
    <sheet name="DRA" sheetId="4" r:id="rId3"/>
    <sheet name="DMPL" sheetId="5" r:id="rId4"/>
    <sheet name="DFC" sheetId="6" r:id="rId5"/>
    <sheet name="DVA" sheetId="10" r:id="rId6"/>
  </sheets>
  <definedNames>
    <definedName name="_xlnm.Print_Area" localSheetId="0">BP!$A$1:$U$36</definedName>
    <definedName name="_xlnm.Print_Area" localSheetId="4">DFC!$A$1:$H$57</definedName>
    <definedName name="_xlnm.Print_Area" localSheetId="1">DRE!$A$1:$E$38</definedName>
    <definedName name="_xlnm.Print_Area" localSheetId="5">DVA!$A$1:$I$48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5" l="1"/>
  <c r="N10" i="5"/>
  <c r="N11" i="5"/>
  <c r="F15" i="3" l="1"/>
  <c r="F13" i="3"/>
  <c r="H32" i="3"/>
  <c r="H28" i="3"/>
  <c r="H23" i="3"/>
  <c r="H15" i="3"/>
  <c r="H13" i="3"/>
  <c r="F23" i="3" l="1"/>
  <c r="F28" i="3" s="1"/>
  <c r="F32" i="3" s="1"/>
  <c r="G20" i="1"/>
  <c r="H9" i="4" l="1"/>
  <c r="F9" i="4"/>
  <c r="F13" i="4" s="1"/>
  <c r="I49" i="10" l="1"/>
  <c r="G49" i="10"/>
  <c r="H13" i="4" l="1"/>
  <c r="H33" i="3" l="1"/>
  <c r="F33" i="3"/>
  <c r="D52" i="6" l="1"/>
  <c r="D54" i="6" s="1"/>
  <c r="D28" i="6" l="1"/>
  <c r="D27" i="6"/>
  <c r="D24" i="6"/>
  <c r="D23" i="6"/>
  <c r="D21" i="6"/>
  <c r="D20" i="6"/>
  <c r="D19" i="6"/>
  <c r="N15" i="5" l="1"/>
  <c r="L19" i="5" l="1"/>
  <c r="N8" i="5" l="1"/>
  <c r="L12" i="5"/>
  <c r="J12" i="5"/>
  <c r="J13" i="5" l="1"/>
  <c r="L20" i="5"/>
  <c r="N18" i="5"/>
  <c r="N16" i="5"/>
  <c r="N17" i="5"/>
  <c r="J19" i="5"/>
  <c r="J20" i="5" s="1"/>
  <c r="L13" i="5"/>
  <c r="F12" i="5"/>
  <c r="F13" i="5" s="1"/>
  <c r="H12" i="5"/>
  <c r="H13" i="5" s="1"/>
  <c r="H19" i="5"/>
  <c r="H20" i="5" s="1"/>
  <c r="F19" i="5"/>
  <c r="F20" i="5" s="1"/>
  <c r="N19" i="5" l="1"/>
  <c r="N20" i="5" s="1"/>
  <c r="N12" i="5"/>
  <c r="N13" i="5" s="1"/>
</calcChain>
</file>

<file path=xl/sharedStrings.xml><?xml version="1.0" encoding="utf-8"?>
<sst xmlns="http://schemas.openxmlformats.org/spreadsheetml/2006/main" count="231" uniqueCount="180">
  <si>
    <t>As notas explicativas são parte integrante das demonstrações financeiras.</t>
  </si>
  <si>
    <t>Total do Ativo</t>
  </si>
  <si>
    <t>Total do ativo não circulante</t>
  </si>
  <si>
    <t>Intangível</t>
  </si>
  <si>
    <t>Imobilizado Líquido</t>
  </si>
  <si>
    <t>Investimentos</t>
  </si>
  <si>
    <t>Outros Valores a Receber</t>
  </si>
  <si>
    <t>Contas a Receber</t>
  </si>
  <si>
    <t>Realizável a longo prazo</t>
  </si>
  <si>
    <t>Não Circulante</t>
  </si>
  <si>
    <t>Total do ativo circulante</t>
  </si>
  <si>
    <t>Despesas Antecipadas</t>
  </si>
  <si>
    <t>Estoques</t>
  </si>
  <si>
    <t>Outros Créditos</t>
  </si>
  <si>
    <t>Caixa e Equivalentes de Caixa</t>
  </si>
  <si>
    <t>Circulante</t>
  </si>
  <si>
    <t>Nota</t>
  </si>
  <si>
    <t>Ativo</t>
  </si>
  <si>
    <t>Total do Passivo e Patrimônio Líquido</t>
  </si>
  <si>
    <t>Total do patrimônio líquido</t>
  </si>
  <si>
    <t>Prejuízos acumulados</t>
  </si>
  <si>
    <t>Créditos para aumento de capital</t>
  </si>
  <si>
    <t>Capital Social</t>
  </si>
  <si>
    <t>Total do passivo</t>
  </si>
  <si>
    <t>Total do passivo não circulante</t>
  </si>
  <si>
    <t>Provisão para contingências</t>
  </si>
  <si>
    <t>Contas a Pagar</t>
  </si>
  <si>
    <t>Total do passivo circulante</t>
  </si>
  <si>
    <t>Outras Obrigações</t>
  </si>
  <si>
    <t>Fornecedores</t>
  </si>
  <si>
    <t>Lucro/(Prejuízo) líquido por ação (em R$)</t>
  </si>
  <si>
    <t>Lucro/(Prejuízo) líquido do exercício</t>
  </si>
  <si>
    <t>IRPJ e CSLL</t>
  </si>
  <si>
    <t>Lucro/(Prejuízo) antes dos tributos</t>
  </si>
  <si>
    <t>Despesas financeiras</t>
  </si>
  <si>
    <t>Receitas financeiras</t>
  </si>
  <si>
    <t>Lucro/(Prejuízo) antes das receitas e despesas financeiras</t>
  </si>
  <si>
    <t>Outras (despesas)/receitas operacionais</t>
  </si>
  <si>
    <t>(Provisões)/Reversões para passivos contingentes</t>
  </si>
  <si>
    <t>Despesas tributárias</t>
  </si>
  <si>
    <t>Perdas pela Não Recuperabilidade de Ativos</t>
  </si>
  <si>
    <t>(Despesas)/Receitas operacionais</t>
  </si>
  <si>
    <t>Lucro Bruto</t>
  </si>
  <si>
    <t>Custos operacionais</t>
  </si>
  <si>
    <t>Receita Líquida dos serviços</t>
  </si>
  <si>
    <t>Descrição</t>
  </si>
  <si>
    <t>Resultado Abrangente Consolidado do Período</t>
  </si>
  <si>
    <t>Outros Resultados Abrangentes</t>
  </si>
  <si>
    <t>As notas explicativas são parte integrante das demonstrações financeiras</t>
  </si>
  <si>
    <t>Ajustes de Exercícios Anteriores</t>
  </si>
  <si>
    <t>Total do Patrimônio Líquido</t>
  </si>
  <si>
    <t>Variação de Caixa e Equivalentes de Caixa</t>
  </si>
  <si>
    <t>Aumento (redução) líquido de caixa e equivalentes de caixa</t>
  </si>
  <si>
    <t>Caixa líquido das atividades de financiamento</t>
  </si>
  <si>
    <t>Crédito para aumento de capital</t>
  </si>
  <si>
    <t>Fluxos de caixa das atividades de financiamento</t>
  </si>
  <si>
    <t>Caixa líquido aplicado nas atividades de investimento</t>
  </si>
  <si>
    <t>Aquisições de imobilizado</t>
  </si>
  <si>
    <t>Fluxos de caixa das atividades de investimento</t>
  </si>
  <si>
    <t>Caixa líquido gerado pelas atividades operacionais</t>
  </si>
  <si>
    <t>Imposto de renda e contribuição social pagos</t>
  </si>
  <si>
    <t>Caixa gerado pelas operações</t>
  </si>
  <si>
    <t>Outros passivos não circulantes</t>
  </si>
  <si>
    <t>Aumento (Redução) de Passivos</t>
  </si>
  <si>
    <t>Outros ativos não circulantes</t>
  </si>
  <si>
    <t>Despesas antecipadas</t>
  </si>
  <si>
    <t>Outros créditos</t>
  </si>
  <si>
    <t>Redução (Aumento) de Ativos</t>
  </si>
  <si>
    <t>Despesas de atualização monetária</t>
  </si>
  <si>
    <t>Depreciação e amortização</t>
  </si>
  <si>
    <t>Ajustes do Lucro Líquido</t>
  </si>
  <si>
    <t>Fluxos de caixa das atividades operacionais</t>
  </si>
  <si>
    <t>Lucros retidos / Prejuízo do exercício</t>
  </si>
  <si>
    <t>8.4.1</t>
  </si>
  <si>
    <t>Remuneração de capitais próprios</t>
  </si>
  <si>
    <t>8.4</t>
  </si>
  <si>
    <t>Aluguéis</t>
  </si>
  <si>
    <t>8.3.2</t>
  </si>
  <si>
    <t>Juros e Correção Monetária</t>
  </si>
  <si>
    <t>8.3.1</t>
  </si>
  <si>
    <t>Remuneração de capitais de terceiros</t>
  </si>
  <si>
    <t>8.3</t>
  </si>
  <si>
    <t>Impostos, taxas e contribuições</t>
  </si>
  <si>
    <t>8.2.1</t>
  </si>
  <si>
    <t>8.2</t>
  </si>
  <si>
    <t>Benefícios</t>
  </si>
  <si>
    <t>8.1.2</t>
  </si>
  <si>
    <t xml:space="preserve">Remuneração Direta e encargos sociais </t>
  </si>
  <si>
    <t>8.1.1</t>
  </si>
  <si>
    <t>Pessoal</t>
  </si>
  <si>
    <t>8.1</t>
  </si>
  <si>
    <t>Valor adicionado distribuido</t>
  </si>
  <si>
    <t>Valor adicionado a distribuir</t>
  </si>
  <si>
    <t>6.1</t>
  </si>
  <si>
    <t>Valor adicionado recebido em transferência</t>
  </si>
  <si>
    <t>Valor adicionado líquido</t>
  </si>
  <si>
    <t>4.1</t>
  </si>
  <si>
    <t>Retenções</t>
  </si>
  <si>
    <t>Valor adicionado bruto</t>
  </si>
  <si>
    <t>2.3</t>
  </si>
  <si>
    <t>Perda / Recuperação de valores ativos</t>
  </si>
  <si>
    <t>2.2</t>
  </si>
  <si>
    <t>Materiais, energia, serviços de terceiros e outros</t>
  </si>
  <si>
    <t>2.1</t>
  </si>
  <si>
    <t>Insumos adquiridos de terceiros</t>
  </si>
  <si>
    <t>Provisão para créditos de liquidação duvidosa</t>
  </si>
  <si>
    <t>1.2</t>
  </si>
  <si>
    <t>Vendas de mercadoria, produtos e serviços</t>
  </si>
  <si>
    <t>1.1</t>
  </si>
  <si>
    <t>Receitas</t>
  </si>
  <si>
    <t>Passivo a descoberto</t>
  </si>
  <si>
    <t>Mutações do período</t>
  </si>
  <si>
    <t>Resultado do Período</t>
  </si>
  <si>
    <t>Caixa e equivalentes de caixa no início do período</t>
  </si>
  <si>
    <t>Caixa e equivalentes de caixa no final do período</t>
  </si>
  <si>
    <t>DEMONSTRAÇÕES DO FLUXO DE CAIXA</t>
  </si>
  <si>
    <t>DEMONSTRAÇÕES DO VALOR ADICIONADO</t>
  </si>
  <si>
    <t>DEMONSTRAÇÃO DO RESULTADO ABRANGENTE</t>
  </si>
  <si>
    <t>DEMONSTRAÇÃO DO RESULTADO DO EXERCÍCIO</t>
  </si>
  <si>
    <t>BALANÇO PATRIMONIAL</t>
  </si>
  <si>
    <t>112.03.1.08.    .   -0</t>
  </si>
  <si>
    <t>112.03.1.04.0002.   -0</t>
  </si>
  <si>
    <t>Perdas pela não Recuperabilidade de Ativos</t>
  </si>
  <si>
    <t>Baixas de Imobilizado</t>
  </si>
  <si>
    <t>Despesas administrativas e gerais</t>
  </si>
  <si>
    <t>Ganhos/Perdas Atuariais em planos de pensão</t>
  </si>
  <si>
    <t>Ajustes de Avaliação Patrimonial</t>
  </si>
  <si>
    <t>Tributos a Compensar</t>
  </si>
  <si>
    <t xml:space="preserve">Depósitos/Bloqueios judiciais e Contratuais </t>
  </si>
  <si>
    <t>Obrigações Trabalhistas</t>
  </si>
  <si>
    <t>Obrigações Fiscais e Previdenciárias</t>
  </si>
  <si>
    <t>Obrigações Societárias</t>
  </si>
  <si>
    <t>Outros Passivos</t>
  </si>
  <si>
    <t>Em 31 de dezembro de 2020</t>
  </si>
  <si>
    <t>Contas a receber</t>
  </si>
  <si>
    <t>Tributos a Compensar/Recuperar</t>
  </si>
  <si>
    <t>Custo dos produtos, das mercadorias e dos serviços vendidos</t>
  </si>
  <si>
    <t>2.4</t>
  </si>
  <si>
    <t>8.1.3</t>
  </si>
  <si>
    <t>FGTS</t>
  </si>
  <si>
    <t>31 de dezembro 2021</t>
  </si>
  <si>
    <t>Em 31 de dezembro de 2021</t>
  </si>
  <si>
    <t>Adiantamentos para Futuro Aumento de Capital</t>
  </si>
  <si>
    <t>Aquisições do Intangível</t>
  </si>
  <si>
    <t>19.b</t>
  </si>
  <si>
    <t>19.a</t>
  </si>
  <si>
    <t>Lucro/Prejuízo líquido do período</t>
  </si>
  <si>
    <t>13/14</t>
  </si>
  <si>
    <t>Passivo e Passivo a descoberto</t>
  </si>
  <si>
    <t>Provisões (reversão) para contingências judiciais</t>
  </si>
  <si>
    <t>Provisões (reversão) para perdas com créditos esperadas</t>
  </si>
  <si>
    <t xml:space="preserve"> </t>
  </si>
  <si>
    <t xml:space="preserve">   Devolução de investimentos</t>
  </si>
  <si>
    <t xml:space="preserve">   Juros sobre investimentos</t>
  </si>
  <si>
    <t>31 de dezembro de 2022</t>
  </si>
  <si>
    <t>Receitas Antecipadas</t>
  </si>
  <si>
    <t xml:space="preserve">Período de doze meses findos em 31 de dezembro de </t>
  </si>
  <si>
    <t>Em 31 de dezembro de 2022</t>
  </si>
  <si>
    <t>Adiantamentos para Aumento de Capital</t>
  </si>
  <si>
    <t>DEMONSTRAÇÃO DAS MUTAÇÕES DO PATRIMÔNIO LÍQUIDO</t>
  </si>
  <si>
    <t>Lucro/Prejuízo antes do imposto de renda e da contribuição social</t>
  </si>
  <si>
    <t>Despesas com provisão de perdas estimadas sobre créditos</t>
  </si>
  <si>
    <t>1.3</t>
  </si>
  <si>
    <t>Outras Receitas</t>
  </si>
  <si>
    <t>Provisões para Contingências (Reversão/Constituição)</t>
  </si>
  <si>
    <t>8.2.2</t>
  </si>
  <si>
    <t>8.2.3</t>
  </si>
  <si>
    <t>Federais</t>
  </si>
  <si>
    <t>Estaduais</t>
  </si>
  <si>
    <t>Municipais</t>
  </si>
  <si>
    <t>20.b</t>
  </si>
  <si>
    <t>20.a</t>
  </si>
  <si>
    <t>Capital social (Nota 18)</t>
  </si>
  <si>
    <t>Adiantamentos para Aumento de Capital (Nota 19.a)</t>
  </si>
  <si>
    <t>Ajustes de Avaliação Patrimonial (Nota 21)</t>
  </si>
  <si>
    <t>Lucros/ (Prejuízos)  acumulados (Nota 20.b)</t>
  </si>
  <si>
    <t>10/20.a</t>
  </si>
  <si>
    <t>16</t>
  </si>
  <si>
    <t>23/24</t>
  </si>
  <si>
    <t>23/24/27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</si>
</sst>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,"/>
    <numFmt numFmtId="165" formatCode="#,##0;\(#,##0,\)"/>
    <numFmt numFmtId="166" formatCode="#,##0.00000,"/>
    <numFmt numFmtId="167" formatCode="_-* #,##0_-;\-* #,##0_-;_-* &quot;-&quot;??_-;_-@_-"/>
    <numFmt numFmtId="168" formatCode="_-* #,##0.0000_-;\-* #,##0.0000_-;_-* &quot;-&quot;??_-;_-@_-"/>
    <numFmt numFmtId="169" formatCode="#,##0,;\(#,##0,\)"/>
    <numFmt numFmtId="170" formatCode="#,##0.00_ ;\-#,##0.00\ "/>
    <numFmt numFmtId="171" formatCode="_-* #,##0,;\(#,##0,\);_-* &quot;-&quot;??_-;_-@_-"/>
    <numFmt numFmtId="172" formatCode="00000"/>
    <numFmt numFmtId="173" formatCode="_-* #,##0.0000_-;\(#,##0.0000\);_-* &quot;-&quot;??_-;_-@_-"/>
    <numFmt numFmtId="174" formatCode="_-&quot;R$&quot;* #,##0.00_-;\-&quot;R$&quot;* #,##0.00_-;_-&quot;R$&quot;* &quot;-&quot;??_-;_-@_-"/>
    <numFmt numFmtId="175" formatCode="* #,##0_);* \(#,##0\);&quot;-&quot;??_);@"/>
    <numFmt numFmtId="176" formatCode="_-[$€-2]* #,##0.00_-;\-[$€-2]* #,##0.00_-;_-[$€-2]* &quot;-&quot;??_-"/>
  </numFmts>
  <fonts count="49" x14ac:knownFonts="1">
    <font>
      <sz val="9"/>
      <color theme="1"/>
      <name val="Trebuchet M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rebuchet MS"/>
      <family val="2"/>
    </font>
    <font>
      <b/>
      <sz val="9"/>
      <color theme="1"/>
      <name val="Trebuchet MS"/>
      <family val="2"/>
    </font>
    <font>
      <sz val="10"/>
      <color theme="1"/>
      <name val="Trebuchet MS"/>
      <family val="2"/>
    </font>
    <font>
      <b/>
      <sz val="9"/>
      <name val="Trebuchet MS"/>
      <family val="2"/>
    </font>
    <font>
      <sz val="9"/>
      <name val="Trebuchet MS"/>
      <family val="2"/>
    </font>
    <font>
      <sz val="11"/>
      <color theme="1"/>
      <name val="Calibri"/>
      <family val="2"/>
      <scheme val="minor"/>
    </font>
    <font>
      <b/>
      <sz val="10"/>
      <color theme="1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2"/>
      <name val="Arial"/>
      <family val="2"/>
    </font>
    <font>
      <b/>
      <sz val="12"/>
      <name val="Trebuchet MS"/>
      <family val="2"/>
    </font>
    <font>
      <sz val="10"/>
      <color theme="0"/>
      <name val="Trebuchet MS"/>
      <family val="2"/>
    </font>
    <font>
      <b/>
      <sz val="11"/>
      <name val="Trebuchet MS"/>
      <family val="2"/>
    </font>
    <font>
      <sz val="10"/>
      <color rgb="FF000000"/>
      <name val="Trebuchet MS"/>
      <family val="2"/>
    </font>
    <font>
      <sz val="11"/>
      <color theme="1"/>
      <name val="Calibri"/>
      <family val="2"/>
    </font>
    <font>
      <b/>
      <sz val="10"/>
      <color rgb="FF000000"/>
      <name val="Trebuchet MS"/>
      <family val="2"/>
    </font>
    <font>
      <b/>
      <sz val="10"/>
      <name val="Arial"/>
      <family val="2"/>
    </font>
    <font>
      <b/>
      <sz val="10.5"/>
      <name val="Trebuchet MS"/>
      <family val="2"/>
    </font>
    <font>
      <sz val="9"/>
      <color rgb="FF000000"/>
      <name val="Trebuchet MS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Trebuchet MS"/>
      <family val="2"/>
    </font>
    <font>
      <sz val="9"/>
      <color rgb="FFFF0000"/>
      <name val="Trebuchet MS"/>
      <family val="2"/>
    </font>
    <font>
      <sz val="8"/>
      <name val="Trebuchet MS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color indexed="17"/>
      <name val="Arial"/>
      <family val="2"/>
    </font>
    <font>
      <sz val="10"/>
      <color indexed="9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0">
    <xf numFmtId="0" fontId="0" fillId="0" borderId="0"/>
    <xf numFmtId="0" fontId="7" fillId="0" borderId="0"/>
    <xf numFmtId="43" fontId="7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8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5" borderId="0" applyNumberFormat="0" applyBorder="0" applyAlignment="0" applyProtection="0"/>
    <xf numFmtId="0" fontId="30" fillId="8" borderId="0" applyNumberFormat="0" applyBorder="0" applyAlignment="0" applyProtection="0"/>
    <xf numFmtId="0" fontId="30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2" fillId="4" borderId="0" applyNumberFormat="0" applyBorder="0" applyAlignment="0" applyProtection="0"/>
    <xf numFmtId="0" fontId="34" fillId="16" borderId="4" applyNumberFormat="0" applyAlignment="0" applyProtection="0"/>
    <xf numFmtId="0" fontId="35" fillId="17" borderId="5" applyNumberFormat="0" applyAlignment="0" applyProtection="0"/>
    <xf numFmtId="0" fontId="36" fillId="0" borderId="6" applyNumberFormat="0" applyFill="0" applyAlignment="0" applyProtection="0"/>
    <xf numFmtId="175" fontId="31" fillId="0" borderId="0" applyFill="0" applyBorder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21" borderId="0" applyNumberFormat="0" applyBorder="0" applyAlignment="0" applyProtection="0"/>
    <xf numFmtId="0" fontId="37" fillId="7" borderId="4" applyNumberFormat="0" applyAlignment="0" applyProtection="0"/>
    <xf numFmtId="176" fontId="28" fillId="0" borderId="0" applyFont="0" applyFill="0" applyBorder="0" applyAlignment="0" applyProtection="0"/>
    <xf numFmtId="0" fontId="38" fillId="3" borderId="0" applyNumberFormat="0" applyBorder="0" applyAlignment="0" applyProtection="0"/>
    <xf numFmtId="0" fontId="39" fillId="22" borderId="0" applyNumberFormat="0" applyBorder="0" applyAlignment="0" applyProtection="0"/>
    <xf numFmtId="0" fontId="28" fillId="0" borderId="0"/>
    <xf numFmtId="0" fontId="28" fillId="23" borderId="7" applyNumberFormat="0" applyFont="0" applyAlignment="0" applyProtection="0"/>
    <xf numFmtId="0" fontId="40" fillId="16" borderId="8" applyNumberFormat="0" applyAlignment="0" applyProtection="0"/>
    <xf numFmtId="43" fontId="28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45" fillId="0" borderId="10" applyNumberFormat="0" applyFill="0" applyAlignment="0" applyProtection="0"/>
    <xf numFmtId="0" fontId="46" fillId="0" borderId="11" applyNumberFormat="0" applyFill="0" applyAlignment="0" applyProtection="0"/>
    <xf numFmtId="0" fontId="46" fillId="0" borderId="0" applyNumberFormat="0" applyFill="0" applyBorder="0" applyAlignment="0" applyProtection="0"/>
    <xf numFmtId="0" fontId="29" fillId="0" borderId="12" applyNumberFormat="0" applyFill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8" fillId="0" borderId="0"/>
    <xf numFmtId="0" fontId="34" fillId="16" borderId="4" applyNumberFormat="0" applyAlignment="0" applyProtection="0"/>
    <xf numFmtId="0" fontId="37" fillId="7" borderId="4" applyNumberFormat="0" applyAlignment="0" applyProtection="0"/>
    <xf numFmtId="0" fontId="28" fillId="23" borderId="7" applyNumberFormat="0" applyFont="0" applyAlignment="0" applyProtection="0"/>
    <xf numFmtId="0" fontId="40" fillId="16" borderId="8" applyNumberFormat="0" applyAlignment="0" applyProtection="0"/>
    <xf numFmtId="0" fontId="29" fillId="0" borderId="12" applyNumberFormat="0" applyFill="0" applyAlignment="0" applyProtection="0"/>
    <xf numFmtId="0" fontId="34" fillId="16" borderId="4" applyNumberFormat="0" applyAlignment="0" applyProtection="0"/>
    <xf numFmtId="0" fontId="37" fillId="7" borderId="4" applyNumberFormat="0" applyAlignment="0" applyProtection="0"/>
    <xf numFmtId="0" fontId="28" fillId="23" borderId="7" applyNumberFormat="0" applyFont="0" applyAlignment="0" applyProtection="0"/>
    <xf numFmtId="0" fontId="40" fillId="16" borderId="8" applyNumberFormat="0" applyAlignment="0" applyProtection="0"/>
    <xf numFmtId="0" fontId="29" fillId="0" borderId="12" applyNumberFormat="0" applyFill="0" applyAlignment="0" applyProtection="0"/>
    <xf numFmtId="0" fontId="28" fillId="0" borderId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4" fillId="16" borderId="4" applyNumberFormat="0" applyAlignment="0" applyProtection="0"/>
    <xf numFmtId="0" fontId="37" fillId="7" borderId="4" applyNumberFormat="0" applyAlignment="0" applyProtection="0"/>
    <xf numFmtId="0" fontId="28" fillId="23" borderId="7" applyNumberFormat="0" applyFont="0" applyAlignment="0" applyProtection="0"/>
    <xf numFmtId="0" fontId="40" fillId="16" borderId="8" applyNumberFormat="0" applyAlignment="0" applyProtection="0"/>
    <xf numFmtId="0" fontId="29" fillId="0" borderId="12" applyNumberFormat="0" applyFill="0" applyAlignment="0" applyProtection="0"/>
    <xf numFmtId="0" fontId="28" fillId="0" borderId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8" fillId="0" borderId="0"/>
    <xf numFmtId="43" fontId="48" fillId="0" borderId="0" applyFont="0" applyFill="0" applyBorder="0" applyAlignment="0" applyProtection="0"/>
  </cellStyleXfs>
  <cellXfs count="288">
    <xf numFmtId="0" fontId="0" fillId="0" borderId="0" xfId="0"/>
    <xf numFmtId="171" fontId="11" fillId="0" borderId="0" xfId="7" applyNumberFormat="1" applyFont="1" applyAlignment="1">
      <alignment horizontal="right" vertical="center"/>
    </xf>
    <xf numFmtId="171" fontId="7" fillId="0" borderId="0" xfId="7" applyNumberFormat="1" applyAlignment="1">
      <alignment vertical="center"/>
    </xf>
    <xf numFmtId="0" fontId="7" fillId="0" borderId="0" xfId="7"/>
    <xf numFmtId="171" fontId="18" fillId="0" borderId="0" xfId="7" applyNumberFormat="1" applyFont="1" applyAlignment="1">
      <alignment horizontal="right" vertical="center"/>
    </xf>
    <xf numFmtId="171" fontId="20" fillId="0" borderId="1" xfId="7" applyNumberFormat="1" applyFont="1" applyBorder="1" applyAlignment="1">
      <alignment horizontal="right" vertical="center"/>
    </xf>
    <xf numFmtId="171" fontId="7" fillId="0" borderId="0" xfId="0" applyNumberFormat="1" applyFont="1"/>
    <xf numFmtId="0" fontId="11" fillId="0" borderId="0" xfId="9" applyNumberFormat="1" applyFont="1" applyFill="1" applyAlignment="1">
      <alignment horizontal="center" vertical="center"/>
    </xf>
    <xf numFmtId="0" fontId="19" fillId="0" borderId="0" xfId="7" applyFont="1" applyAlignment="1">
      <alignment vertical="center"/>
    </xf>
    <xf numFmtId="171" fontId="20" fillId="0" borderId="0" xfId="7" applyNumberFormat="1" applyFont="1" applyAlignment="1">
      <alignment horizontal="right" vertical="center"/>
    </xf>
    <xf numFmtId="169" fontId="12" fillId="0" borderId="0" xfId="6" applyNumberFormat="1" applyFont="1" applyFill="1"/>
    <xf numFmtId="0" fontId="7" fillId="0" borderId="0" xfId="1"/>
    <xf numFmtId="0" fontId="15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1" fillId="0" borderId="0" xfId="3" applyFont="1" applyAlignment="1">
      <alignment horizontal="right" vertical="center"/>
    </xf>
    <xf numFmtId="0" fontId="11" fillId="0" borderId="0" xfId="3" applyFont="1" applyAlignment="1">
      <alignment horizontal="right" vertical="center" indent="1"/>
    </xf>
    <xf numFmtId="0" fontId="11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5" applyNumberFormat="1" applyFont="1" applyFill="1" applyAlignment="1">
      <alignment horizontal="center" vertical="center"/>
    </xf>
    <xf numFmtId="166" fontId="7" fillId="0" borderId="0" xfId="3" applyNumberFormat="1" applyFont="1"/>
    <xf numFmtId="0" fontId="7" fillId="0" borderId="0" xfId="3" applyFont="1" applyAlignment="1">
      <alignment horizontal="left" vertical="center" indent="1"/>
    </xf>
    <xf numFmtId="164" fontId="7" fillId="0" borderId="0" xfId="2" applyNumberFormat="1" applyFill="1" applyAlignment="1">
      <alignment horizontal="right" vertical="center"/>
    </xf>
    <xf numFmtId="0" fontId="0" fillId="0" borderId="0" xfId="3" applyFont="1" applyAlignment="1">
      <alignment horizontal="left" vertical="center" indent="1"/>
    </xf>
    <xf numFmtId="164" fontId="7" fillId="0" borderId="0" xfId="2" applyNumberFormat="1" applyFill="1"/>
    <xf numFmtId="0" fontId="7" fillId="0" borderId="0" xfId="3" applyFont="1" applyAlignment="1">
      <alignment horizontal="left" vertical="center" indent="3"/>
    </xf>
    <xf numFmtId="0" fontId="11" fillId="0" borderId="1" xfId="3" applyFont="1" applyBorder="1" applyAlignment="1">
      <alignment vertical="center"/>
    </xf>
    <xf numFmtId="164" fontId="11" fillId="0" borderId="1" xfId="2" applyNumberFormat="1" applyFont="1" applyFill="1" applyBorder="1" applyAlignment="1">
      <alignment horizontal="right" vertical="center"/>
    </xf>
    <xf numFmtId="0" fontId="12" fillId="0" borderId="0" xfId="5" applyNumberFormat="1" applyFont="1" applyFill="1" applyAlignment="1">
      <alignment horizontal="center" vertical="center"/>
    </xf>
    <xf numFmtId="164" fontId="7" fillId="0" borderId="0" xfId="3" applyNumberFormat="1" applyFont="1" applyAlignment="1">
      <alignment horizontal="right" vertical="center"/>
    </xf>
    <xf numFmtId="0" fontId="7" fillId="0" borderId="0" xfId="1" applyAlignment="1">
      <alignment horizontal="center"/>
    </xf>
    <xf numFmtId="164" fontId="11" fillId="0" borderId="0" xfId="2" applyNumberFormat="1" applyFont="1" applyFill="1" applyAlignment="1">
      <alignment horizontal="right" vertical="center"/>
    </xf>
    <xf numFmtId="0" fontId="7" fillId="0" borderId="0" xfId="3" applyFont="1" applyAlignment="1">
      <alignment horizontal="left" vertical="center" indent="2"/>
    </xf>
    <xf numFmtId="164" fontId="7" fillId="0" borderId="0" xfId="1" applyNumberFormat="1"/>
    <xf numFmtId="165" fontId="7" fillId="0" borderId="0" xfId="2" applyNumberFormat="1" applyFill="1" applyAlignment="1">
      <alignment horizontal="right" vertical="center"/>
    </xf>
    <xf numFmtId="165" fontId="7" fillId="0" borderId="0" xfId="2" applyNumberFormat="1" applyFill="1"/>
    <xf numFmtId="165" fontId="11" fillId="0" borderId="1" xfId="2" applyNumberFormat="1" applyFont="1" applyFill="1" applyBorder="1" applyAlignment="1">
      <alignment horizontal="right" vertical="center"/>
    </xf>
    <xf numFmtId="167" fontId="7" fillId="0" borderId="0" xfId="2" applyNumberFormat="1" applyFill="1" applyAlignment="1">
      <alignment horizontal="right" vertical="center"/>
    </xf>
    <xf numFmtId="167" fontId="7" fillId="0" borderId="0" xfId="2" applyNumberFormat="1" applyFill="1"/>
    <xf numFmtId="0" fontId="11" fillId="0" borderId="1" xfId="3" applyFont="1" applyBorder="1" applyAlignment="1">
      <alignment horizontal="center" vertical="center"/>
    </xf>
    <xf numFmtId="164" fontId="11" fillId="0" borderId="0" xfId="4" applyNumberFormat="1" applyFont="1" applyFill="1" applyAlignment="1">
      <alignment horizontal="center" vertical="center"/>
    </xf>
    <xf numFmtId="164" fontId="0" fillId="0" borderId="0" xfId="2" applyNumberFormat="1" applyFont="1" applyFill="1"/>
    <xf numFmtId="0" fontId="5" fillId="0" borderId="0" xfId="3" applyFont="1" applyAlignment="1">
      <alignment vertical="center"/>
    </xf>
    <xf numFmtId="41" fontId="7" fillId="0" borderId="0" xfId="4" applyNumberFormat="1" applyFont="1" applyFill="1" applyAlignment="1">
      <alignment horizontal="right" vertical="center"/>
    </xf>
    <xf numFmtId="0" fontId="7" fillId="0" borderId="0" xfId="3" applyFont="1" applyAlignment="1">
      <alignment horizontal="right" vertical="center"/>
    </xf>
    <xf numFmtId="0" fontId="5" fillId="0" borderId="0" xfId="1" applyFont="1"/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164" fontId="9" fillId="0" borderId="0" xfId="1" applyNumberFormat="1" applyFont="1" applyAlignment="1">
      <alignment horizontal="center" vertical="center"/>
    </xf>
    <xf numFmtId="43" fontId="7" fillId="0" borderId="0" xfId="1" applyNumberFormat="1"/>
    <xf numFmtId="169" fontId="7" fillId="0" borderId="0" xfId="6" applyNumberFormat="1" applyFill="1"/>
    <xf numFmtId="169" fontId="12" fillId="0" borderId="0" xfId="6" applyNumberFormat="1" applyFont="1" applyFill="1" applyAlignment="1">
      <alignment horizontal="right" vertical="center"/>
    </xf>
    <xf numFmtId="169" fontId="13" fillId="0" borderId="2" xfId="2" applyNumberFormat="1" applyFont="1" applyFill="1" applyBorder="1"/>
    <xf numFmtId="165" fontId="7" fillId="0" borderId="0" xfId="1" applyNumberFormat="1"/>
    <xf numFmtId="0" fontId="7" fillId="0" borderId="0" xfId="1" quotePrefix="1"/>
    <xf numFmtId="170" fontId="7" fillId="0" borderId="0" xfId="1" applyNumberFormat="1"/>
    <xf numFmtId="0" fontId="6" fillId="0" borderId="1" xfId="0" applyFont="1" applyBorder="1" applyAlignment="1">
      <alignment vertical="center"/>
    </xf>
    <xf numFmtId="169" fontId="12" fillId="0" borderId="0" xfId="6" applyNumberFormat="1" applyFont="1" applyFill="1" applyBorder="1" applyAlignment="1">
      <alignment horizontal="right" vertical="center"/>
    </xf>
    <xf numFmtId="169" fontId="13" fillId="0" borderId="0" xfId="2" applyNumberFormat="1" applyFont="1" applyFill="1" applyBorder="1"/>
    <xf numFmtId="169" fontId="12" fillId="0" borderId="0" xfId="6" applyNumberFormat="1" applyFont="1" applyFill="1" applyBorder="1"/>
    <xf numFmtId="164" fontId="7" fillId="0" borderId="0" xfId="6" applyNumberFormat="1" applyFont="1" applyFill="1" applyBorder="1" applyAlignment="1">
      <alignment horizontal="right" vertical="center"/>
    </xf>
    <xf numFmtId="165" fontId="7" fillId="0" borderId="0" xfId="6" applyNumberFormat="1" applyFont="1" applyFill="1" applyBorder="1" applyAlignment="1">
      <alignment horizontal="right" vertical="center"/>
    </xf>
    <xf numFmtId="165" fontId="11" fillId="0" borderId="1" xfId="6" applyNumberFormat="1" applyFont="1" applyFill="1" applyBorder="1" applyAlignment="1">
      <alignment horizontal="right" vertical="center"/>
    </xf>
    <xf numFmtId="164" fontId="11" fillId="0" borderId="1" xfId="6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 vertical="center" indent="1"/>
    </xf>
    <xf numFmtId="43" fontId="7" fillId="0" borderId="0" xfId="14" applyFont="1" applyFill="1" applyAlignment="1">
      <alignment horizontal="right" vertical="center"/>
    </xf>
    <xf numFmtId="43" fontId="7" fillId="0" borderId="0" xfId="14" applyFont="1" applyFill="1"/>
    <xf numFmtId="164" fontId="7" fillId="0" borderId="0" xfId="2" applyNumberFormat="1" applyFont="1" applyFill="1" applyAlignment="1">
      <alignment horizontal="right" vertical="center"/>
    </xf>
    <xf numFmtId="166" fontId="7" fillId="0" borderId="0" xfId="3" applyNumberFormat="1" applyFont="1" applyAlignment="1">
      <alignment horizontal="right"/>
    </xf>
    <xf numFmtId="0" fontId="7" fillId="0" borderId="0" xfId="5" applyNumberFormat="1" applyFont="1" applyFill="1" applyAlignment="1">
      <alignment horizontal="right" vertical="center"/>
    </xf>
    <xf numFmtId="0" fontId="7" fillId="0" borderId="0" xfId="1" applyAlignment="1">
      <alignment horizontal="right"/>
    </xf>
    <xf numFmtId="0" fontId="26" fillId="0" borderId="0" xfId="7" applyFont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1" xfId="1" applyFont="1" applyBorder="1" applyAlignment="1">
      <alignment vertical="center"/>
    </xf>
    <xf numFmtId="169" fontId="6" fillId="0" borderId="1" xfId="4" applyNumberFormat="1" applyFont="1" applyFill="1" applyBorder="1" applyAlignment="1">
      <alignment horizontal="right" vertical="center"/>
    </xf>
    <xf numFmtId="169" fontId="6" fillId="0" borderId="0" xfId="1" applyNumberFormat="1" applyFont="1" applyAlignment="1">
      <alignment vertical="center"/>
    </xf>
    <xf numFmtId="169" fontId="6" fillId="0" borderId="0" xfId="1" applyNumberFormat="1" applyFont="1" applyAlignment="1">
      <alignment horizontal="right" vertical="center"/>
    </xf>
    <xf numFmtId="169" fontId="5" fillId="0" borderId="0" xfId="4" applyNumberFormat="1" applyFont="1" applyFill="1" applyAlignment="1">
      <alignment horizontal="right" vertical="center"/>
    </xf>
    <xf numFmtId="169" fontId="5" fillId="0" borderId="0" xfId="1" applyNumberFormat="1" applyFont="1" applyAlignment="1">
      <alignment vertical="center"/>
    </xf>
    <xf numFmtId="169" fontId="5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left" wrapText="1" indent="1"/>
    </xf>
    <xf numFmtId="43" fontId="7" fillId="0" borderId="0" xfId="6" applyFill="1"/>
    <xf numFmtId="0" fontId="9" fillId="0" borderId="0" xfId="1" applyFont="1" applyAlignment="1">
      <alignment vertical="center"/>
    </xf>
    <xf numFmtId="169" fontId="9" fillId="0" borderId="0" xfId="4" applyNumberFormat="1" applyFont="1" applyFill="1" applyAlignment="1">
      <alignment horizontal="right" vertical="center"/>
    </xf>
    <xf numFmtId="169" fontId="7" fillId="0" borderId="0" xfId="1" applyNumberFormat="1"/>
    <xf numFmtId="169" fontId="5" fillId="0" borderId="0" xfId="4" applyNumberFormat="1" applyFont="1" applyFill="1" applyAlignment="1">
      <alignment horizontal="center" vertical="center"/>
    </xf>
    <xf numFmtId="169" fontId="5" fillId="0" borderId="0" xfId="1" applyNumberFormat="1" applyFont="1" applyAlignment="1">
      <alignment horizontal="center" vertical="center"/>
    </xf>
    <xf numFmtId="0" fontId="0" fillId="0" borderId="0" xfId="1" applyFont="1" applyAlignment="1">
      <alignment horizontal="left" vertical="center" indent="1"/>
    </xf>
    <xf numFmtId="169" fontId="9" fillId="0" borderId="2" xfId="4" applyNumberFormat="1" applyFont="1" applyFill="1" applyBorder="1" applyAlignment="1">
      <alignment horizontal="right" vertical="center"/>
    </xf>
    <xf numFmtId="165" fontId="6" fillId="0" borderId="1" xfId="14" applyNumberFormat="1" applyFont="1" applyFill="1" applyBorder="1" applyAlignment="1">
      <alignment horizontal="right" vertical="center"/>
    </xf>
    <xf numFmtId="0" fontId="8" fillId="0" borderId="0" xfId="1" applyFont="1"/>
    <xf numFmtId="43" fontId="9" fillId="0" borderId="0" xfId="6" applyFont="1" applyFill="1"/>
    <xf numFmtId="0" fontId="9" fillId="0" borderId="0" xfId="1" applyFont="1"/>
    <xf numFmtId="169" fontId="5" fillId="0" borderId="0" xfId="3" applyNumberFormat="1" applyFont="1" applyAlignment="1">
      <alignment horizontal="right" vertical="center"/>
    </xf>
    <xf numFmtId="0" fontId="13" fillId="0" borderId="0" xfId="1" applyFont="1" applyAlignment="1">
      <alignment horizontal="centerContinuous" vertical="center"/>
    </xf>
    <xf numFmtId="0" fontId="13" fillId="0" borderId="0" xfId="1" applyFont="1" applyAlignment="1">
      <alignment horizontal="center" vertical="center" wrapText="1"/>
    </xf>
    <xf numFmtId="0" fontId="11" fillId="0" borderId="1" xfId="4" applyNumberFormat="1" applyFont="1" applyFill="1" applyBorder="1" applyAlignment="1">
      <alignment horizontal="center" vertical="center" wrapText="1"/>
    </xf>
    <xf numFmtId="0" fontId="7" fillId="0" borderId="0" xfId="4" applyNumberFormat="1" applyFont="1" applyFill="1" applyBorder="1" applyAlignment="1">
      <alignment horizontal="right" vertical="center" wrapText="1"/>
    </xf>
    <xf numFmtId="0" fontId="13" fillId="0" borderId="0" xfId="4" applyNumberFormat="1" applyFont="1" applyFill="1" applyAlignment="1">
      <alignment horizontal="center" vertical="center" wrapText="1"/>
    </xf>
    <xf numFmtId="173" fontId="13" fillId="0" borderId="1" xfId="2" applyNumberFormat="1" applyFont="1" applyFill="1" applyBorder="1" applyAlignment="1">
      <alignment horizontal="right"/>
    </xf>
    <xf numFmtId="39" fontId="7" fillId="0" borderId="0" xfId="1" applyNumberFormat="1"/>
    <xf numFmtId="0" fontId="13" fillId="0" borderId="0" xfId="1" applyFont="1" applyAlignment="1">
      <alignment vertical="center"/>
    </xf>
    <xf numFmtId="0" fontId="13" fillId="0" borderId="2" xfId="1" applyFont="1" applyBorder="1" applyAlignment="1">
      <alignment vertical="center"/>
    </xf>
    <xf numFmtId="169" fontId="11" fillId="0" borderId="0" xfId="6" applyNumberFormat="1" applyFont="1" applyFill="1"/>
    <xf numFmtId="169" fontId="11" fillId="0" borderId="0" xfId="6" applyNumberFormat="1" applyFont="1" applyFill="1" applyBorder="1"/>
    <xf numFmtId="43" fontId="7" fillId="0" borderId="0" xfId="14" applyFont="1" applyFill="1" applyAlignment="1">
      <alignment horizontal="right"/>
    </xf>
    <xf numFmtId="164" fontId="7" fillId="0" borderId="0" xfId="6" applyNumberFormat="1" applyFont="1" applyFill="1"/>
    <xf numFmtId="0" fontId="11" fillId="0" borderId="2" xfId="3" applyFont="1" applyBorder="1" applyAlignment="1">
      <alignment vertical="center"/>
    </xf>
    <xf numFmtId="169" fontId="7" fillId="0" borderId="2" xfId="6" applyNumberFormat="1" applyFill="1" applyBorder="1"/>
    <xf numFmtId="169" fontId="7" fillId="0" borderId="0" xfId="6" applyNumberFormat="1" applyFill="1" applyBorder="1"/>
    <xf numFmtId="169" fontId="11" fillId="0" borderId="2" xfId="6" applyNumberFormat="1" applyFont="1" applyFill="1" applyBorder="1"/>
    <xf numFmtId="0" fontId="7" fillId="0" borderId="0" xfId="1" applyAlignment="1">
      <alignment horizontal="left" indent="3"/>
    </xf>
    <xf numFmtId="0" fontId="25" fillId="0" borderId="0" xfId="3" applyFont="1" applyAlignment="1">
      <alignment vertical="center"/>
    </xf>
    <xf numFmtId="167" fontId="7" fillId="0" borderId="0" xfId="6" applyNumberFormat="1" applyFill="1"/>
    <xf numFmtId="167" fontId="7" fillId="0" borderId="0" xfId="6" applyNumberFormat="1" applyFill="1" applyBorder="1"/>
    <xf numFmtId="43" fontId="7" fillId="0" borderId="0" xfId="6" applyFill="1" applyAlignment="1">
      <alignment horizontal="left" vertical="center"/>
    </xf>
    <xf numFmtId="0" fontId="13" fillId="0" borderId="0" xfId="1" applyFont="1" applyAlignment="1">
      <alignment horizontal="center"/>
    </xf>
    <xf numFmtId="0" fontId="7" fillId="0" borderId="0" xfId="1" applyAlignment="1">
      <alignment horizontal="left"/>
    </xf>
    <xf numFmtId="0" fontId="13" fillId="0" borderId="0" xfId="1" applyFont="1"/>
    <xf numFmtId="0" fontId="12" fillId="0" borderId="0" xfId="1" applyFont="1" applyAlignment="1">
      <alignment horizontal="left"/>
    </xf>
    <xf numFmtId="0" fontId="12" fillId="0" borderId="0" xfId="1" applyFont="1"/>
    <xf numFmtId="167" fontId="13" fillId="0" borderId="0" xfId="6" applyNumberFormat="1" applyFont="1" applyFill="1" applyAlignment="1">
      <alignment horizontal="center"/>
    </xf>
    <xf numFmtId="167" fontId="11" fillId="0" borderId="0" xfId="6" applyNumberFormat="1" applyFont="1" applyFill="1" applyAlignment="1">
      <alignment horizontal="center" vertical="center"/>
    </xf>
    <xf numFmtId="167" fontId="13" fillId="0" borderId="0" xfId="6" applyNumberFormat="1" applyFont="1" applyFill="1" applyAlignment="1">
      <alignment horizontal="center" vertical="center"/>
    </xf>
    <xf numFmtId="0" fontId="7" fillId="0" borderId="0" xfId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1" fillId="0" borderId="0" xfId="3" applyFont="1" applyAlignment="1">
      <alignment horizontal="left" vertical="center"/>
    </xf>
    <xf numFmtId="0" fontId="11" fillId="0" borderId="0" xfId="5" applyNumberFormat="1" applyFont="1" applyFill="1" applyBorder="1" applyAlignment="1">
      <alignment horizontal="center" vertical="center"/>
    </xf>
    <xf numFmtId="0" fontId="7" fillId="0" borderId="0" xfId="3" applyFont="1" applyAlignment="1">
      <alignment horizontal="left" vertical="center"/>
    </xf>
    <xf numFmtId="17" fontId="7" fillId="0" borderId="0" xfId="1" applyNumberFormat="1"/>
    <xf numFmtId="0" fontId="16" fillId="0" borderId="0" xfId="5" applyNumberFormat="1" applyFont="1" applyFill="1" applyAlignment="1">
      <alignment horizontal="center" vertical="center"/>
    </xf>
    <xf numFmtId="0" fontId="11" fillId="0" borderId="2" xfId="1" applyFont="1" applyBorder="1"/>
    <xf numFmtId="0" fontId="16" fillId="0" borderId="0" xfId="1" applyFont="1"/>
    <xf numFmtId="0" fontId="11" fillId="0" borderId="0" xfId="1" applyFont="1"/>
    <xf numFmtId="169" fontId="0" fillId="0" borderId="0" xfId="0" applyNumberFormat="1"/>
    <xf numFmtId="169" fontId="11" fillId="0" borderId="0" xfId="1" applyNumberFormat="1" applyFont="1"/>
    <xf numFmtId="0" fontId="7" fillId="0" borderId="0" xfId="1" applyAlignment="1">
      <alignment horizontal="left" indent="2"/>
    </xf>
    <xf numFmtId="0" fontId="12" fillId="0" borderId="0" xfId="1" applyFont="1" applyAlignment="1">
      <alignment horizontal="center"/>
    </xf>
    <xf numFmtId="169" fontId="24" fillId="0" borderId="0" xfId="0" applyNumberFormat="1" applyFont="1"/>
    <xf numFmtId="0" fontId="11" fillId="0" borderId="1" xfId="1" applyFont="1" applyBorder="1"/>
    <xf numFmtId="4" fontId="7" fillId="0" borderId="0" xfId="1" applyNumberFormat="1"/>
    <xf numFmtId="43" fontId="7" fillId="0" borderId="0" xfId="2" applyFill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11" fillId="0" borderId="0" xfId="5" applyNumberFormat="1" applyFont="1" applyFill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169" fontId="13" fillId="0" borderId="0" xfId="6" applyNumberFormat="1" applyFont="1" applyFill="1"/>
    <xf numFmtId="169" fontId="13" fillId="0" borderId="0" xfId="6" applyNumberFormat="1" applyFont="1" applyFill="1" applyBorder="1"/>
    <xf numFmtId="169" fontId="6" fillId="0" borderId="2" xfId="1" applyNumberFormat="1" applyFont="1" applyBorder="1" applyAlignment="1">
      <alignment horizontal="right" vertical="center"/>
    </xf>
    <xf numFmtId="169" fontId="6" fillId="0" borderId="2" xfId="3" applyNumberFormat="1" applyFont="1" applyBorder="1" applyAlignment="1">
      <alignment horizontal="right" vertical="center"/>
    </xf>
    <xf numFmtId="0" fontId="7" fillId="0" borderId="0" xfId="11" applyFont="1"/>
    <xf numFmtId="0" fontId="7" fillId="0" borderId="0" xfId="11" applyFont="1" applyAlignment="1">
      <alignment horizontal="center" vertical="center"/>
    </xf>
    <xf numFmtId="43" fontId="7" fillId="0" borderId="2" xfId="12" applyFont="1" applyFill="1" applyBorder="1" applyAlignment="1">
      <alignment horizontal="left" vertical="center"/>
    </xf>
    <xf numFmtId="43" fontId="7" fillId="0" borderId="2" xfId="12" applyFont="1" applyFill="1" applyBorder="1" applyAlignment="1">
      <alignment vertical="center"/>
    </xf>
    <xf numFmtId="43" fontId="7" fillId="0" borderId="0" xfId="12" applyFont="1" applyFill="1" applyAlignment="1">
      <alignment vertical="center"/>
    </xf>
    <xf numFmtId="0" fontId="21" fillId="0" borderId="2" xfId="7" applyFont="1" applyBorder="1" applyAlignment="1">
      <alignment horizontal="centerContinuous" vertical="center"/>
    </xf>
    <xf numFmtId="43" fontId="7" fillId="0" borderId="3" xfId="12" applyFont="1" applyFill="1" applyBorder="1" applyAlignment="1">
      <alignment horizontal="center" vertical="center"/>
    </xf>
    <xf numFmtId="0" fontId="11" fillId="0" borderId="3" xfId="11" applyFont="1" applyBorder="1" applyAlignment="1">
      <alignment horizontal="center" vertical="center"/>
    </xf>
    <xf numFmtId="43" fontId="7" fillId="0" borderId="2" xfId="12" applyFont="1" applyFill="1" applyBorder="1" applyAlignment="1">
      <alignment horizontal="center" vertical="center"/>
    </xf>
    <xf numFmtId="0" fontId="11" fillId="0" borderId="2" xfId="11" applyFont="1" applyBorder="1" applyAlignment="1">
      <alignment horizontal="left" vertical="center"/>
    </xf>
    <xf numFmtId="0" fontId="7" fillId="0" borderId="0" xfId="11" applyFont="1" applyAlignment="1">
      <alignment vertical="center"/>
    </xf>
    <xf numFmtId="0" fontId="11" fillId="0" borderId="0" xfId="11" applyFont="1" applyAlignment="1">
      <alignment horizontal="center" vertical="center"/>
    </xf>
    <xf numFmtId="0" fontId="11" fillId="0" borderId="2" xfId="11" applyFont="1" applyBorder="1" applyAlignment="1">
      <alignment horizontal="center" vertical="center"/>
    </xf>
    <xf numFmtId="0" fontId="11" fillId="0" borderId="0" xfId="11" applyFont="1" applyAlignment="1">
      <alignment horizontal="right" vertical="center"/>
    </xf>
    <xf numFmtId="0" fontId="7" fillId="0" borderId="0" xfId="3" applyFont="1" applyAlignment="1">
      <alignment horizontal="right" vertical="center" indent="1"/>
    </xf>
    <xf numFmtId="0" fontId="11" fillId="0" borderId="1" xfId="11" applyFont="1" applyBorder="1" applyAlignment="1">
      <alignment horizontal="left" vertical="center"/>
    </xf>
    <xf numFmtId="0" fontId="11" fillId="0" borderId="1" xfId="11" applyFont="1" applyBorder="1" applyAlignment="1">
      <alignment vertical="center"/>
    </xf>
    <xf numFmtId="0" fontId="11" fillId="0" borderId="0" xfId="11" applyFont="1" applyAlignment="1">
      <alignment vertical="center"/>
    </xf>
    <xf numFmtId="169" fontId="11" fillId="0" borderId="1" xfId="11" applyNumberFormat="1" applyFont="1" applyBorder="1" applyAlignment="1">
      <alignment horizontal="right" vertical="center"/>
    </xf>
    <xf numFmtId="169" fontId="11" fillId="0" borderId="0" xfId="11" applyNumberFormat="1" applyFont="1" applyAlignment="1">
      <alignment horizontal="right" vertical="center"/>
    </xf>
    <xf numFmtId="0" fontId="0" fillId="0" borderId="0" xfId="11" applyFont="1"/>
    <xf numFmtId="0" fontId="7" fillId="0" borderId="0" xfId="11" applyFont="1" applyAlignment="1">
      <alignment horizontal="left" vertical="center"/>
    </xf>
    <xf numFmtId="0" fontId="7" fillId="0" borderId="0" xfId="11" applyFont="1" applyAlignment="1">
      <alignment horizontal="left" vertical="center" indent="1"/>
    </xf>
    <xf numFmtId="169" fontId="7" fillId="0" borderId="0" xfId="18" applyNumberFormat="1" applyFont="1" applyAlignment="1">
      <alignment horizontal="right" vertical="center"/>
    </xf>
    <xf numFmtId="169" fontId="7" fillId="0" borderId="0" xfId="12" applyNumberFormat="1" applyFont="1" applyFill="1" applyBorder="1" applyAlignment="1">
      <alignment horizontal="right" vertical="center"/>
    </xf>
    <xf numFmtId="169" fontId="7" fillId="0" borderId="0" xfId="12" applyNumberFormat="1" applyFont="1" applyFill="1" applyAlignment="1">
      <alignment horizontal="right" vertical="center"/>
    </xf>
    <xf numFmtId="0" fontId="0" fillId="0" borderId="0" xfId="11" applyFont="1" applyAlignment="1">
      <alignment horizontal="left" vertical="center" indent="1"/>
    </xf>
    <xf numFmtId="0" fontId="7" fillId="0" borderId="2" xfId="11" applyFont="1" applyBorder="1" applyAlignment="1">
      <alignment horizontal="left" vertical="center"/>
    </xf>
    <xf numFmtId="0" fontId="7" fillId="0" borderId="2" xfId="11" applyFont="1" applyBorder="1" applyAlignment="1">
      <alignment vertical="center"/>
    </xf>
    <xf numFmtId="169" fontId="7" fillId="0" borderId="2" xfId="11" applyNumberFormat="1" applyFont="1" applyBorder="1" applyAlignment="1">
      <alignment horizontal="right" vertical="center"/>
    </xf>
    <xf numFmtId="169" fontId="7" fillId="0" borderId="0" xfId="11" applyNumberFormat="1" applyFont="1" applyAlignment="1">
      <alignment horizontal="right" vertical="center"/>
    </xf>
    <xf numFmtId="0" fontId="11" fillId="0" borderId="2" xfId="11" applyFont="1" applyBorder="1" applyAlignment="1">
      <alignment vertical="center"/>
    </xf>
    <xf numFmtId="169" fontId="0" fillId="0" borderId="0" xfId="11" applyNumberFormat="1" applyFont="1"/>
    <xf numFmtId="169" fontId="7" fillId="0" borderId="0" xfId="11" applyNumberFormat="1" applyFont="1"/>
    <xf numFmtId="0" fontId="7" fillId="0" borderId="1" xfId="11" applyFont="1" applyBorder="1" applyAlignment="1">
      <alignment horizontal="left" vertical="center"/>
    </xf>
    <xf numFmtId="0" fontId="7" fillId="0" borderId="1" xfId="11" applyFont="1" applyBorder="1" applyAlignment="1">
      <alignment vertical="center"/>
    </xf>
    <xf numFmtId="169" fontId="7" fillId="0" borderId="1" xfId="11" applyNumberFormat="1" applyFont="1" applyBorder="1" applyAlignment="1">
      <alignment horizontal="right" vertical="center"/>
    </xf>
    <xf numFmtId="169" fontId="11" fillId="0" borderId="2" xfId="11" applyNumberFormat="1" applyFont="1" applyBorder="1" applyAlignment="1">
      <alignment horizontal="right" vertical="center"/>
    </xf>
    <xf numFmtId="43" fontId="7" fillId="0" borderId="0" xfId="11" applyNumberFormat="1" applyFont="1"/>
    <xf numFmtId="0" fontId="11" fillId="0" borderId="0" xfId="11" applyFont="1" applyAlignment="1">
      <alignment horizontal="left" vertical="center"/>
    </xf>
    <xf numFmtId="0" fontId="11" fillId="0" borderId="0" xfId="11" applyFont="1" applyAlignment="1">
      <alignment horizontal="left" vertical="center" indent="1"/>
    </xf>
    <xf numFmtId="169" fontId="11" fillId="0" borderId="3" xfId="11" applyNumberFormat="1" applyFont="1" applyBorder="1" applyAlignment="1">
      <alignment horizontal="right" vertical="center"/>
    </xf>
    <xf numFmtId="0" fontId="7" fillId="0" borderId="0" xfId="11" applyFont="1" applyAlignment="1">
      <alignment horizontal="left" vertical="center" indent="2"/>
    </xf>
    <xf numFmtId="169" fontId="7" fillId="0" borderId="0" xfId="13" applyNumberFormat="1" applyFont="1" applyFill="1" applyAlignment="1">
      <alignment horizontal="right" vertical="center"/>
    </xf>
    <xf numFmtId="169" fontId="7" fillId="0" borderId="0" xfId="13" applyNumberFormat="1" applyFont="1" applyFill="1" applyBorder="1" applyAlignment="1">
      <alignment horizontal="right" vertical="center"/>
    </xf>
    <xf numFmtId="0" fontId="7" fillId="0" borderId="2" xfId="11" applyFont="1" applyBorder="1"/>
    <xf numFmtId="43" fontId="7" fillId="0" borderId="0" xfId="12" applyFont="1" applyFill="1" applyAlignment="1">
      <alignment horizontal="center" vertical="center"/>
    </xf>
    <xf numFmtId="172" fontId="7" fillId="0" borderId="0" xfId="11" applyNumberFormat="1" applyFont="1" applyAlignment="1">
      <alignment horizontal="center" vertical="center"/>
    </xf>
    <xf numFmtId="43" fontId="11" fillId="0" borderId="0" xfId="12" applyFont="1" applyFill="1"/>
    <xf numFmtId="0" fontId="21" fillId="0" borderId="0" xfId="7" applyFont="1" applyAlignment="1">
      <alignment horizontal="center" vertical="center"/>
    </xf>
    <xf numFmtId="0" fontId="21" fillId="0" borderId="2" xfId="7" applyFont="1" applyBorder="1" applyAlignment="1">
      <alignment horizontal="center" vertical="center"/>
    </xf>
    <xf numFmtId="0" fontId="21" fillId="0" borderId="0" xfId="7" applyFont="1" applyAlignment="1">
      <alignment vertical="center"/>
    </xf>
    <xf numFmtId="0" fontId="7" fillId="0" borderId="0" xfId="10" applyFont="1" applyAlignment="1">
      <alignment vertical="center"/>
    </xf>
    <xf numFmtId="0" fontId="6" fillId="0" borderId="1" xfId="8" applyNumberFormat="1" applyFont="1" applyFill="1" applyBorder="1" applyAlignment="1">
      <alignment horizontal="center" wrapText="1"/>
    </xf>
    <xf numFmtId="0" fontId="6" fillId="0" borderId="0" xfId="10" applyFont="1" applyAlignment="1">
      <alignment horizontal="right"/>
    </xf>
    <xf numFmtId="0" fontId="20" fillId="0" borderId="0" xfId="7" applyFont="1" applyAlignment="1">
      <alignment vertical="center"/>
    </xf>
    <xf numFmtId="0" fontId="18" fillId="0" borderId="0" xfId="7" applyFont="1" applyAlignment="1">
      <alignment horizontal="left" vertical="center" indent="1"/>
    </xf>
    <xf numFmtId="0" fontId="18" fillId="0" borderId="0" xfId="7" applyFont="1" applyAlignment="1">
      <alignment horizontal="left" vertical="center" indent="3"/>
    </xf>
    <xf numFmtId="0" fontId="20" fillId="0" borderId="1" xfId="7" applyFont="1" applyBorder="1" applyAlignment="1">
      <alignment vertical="center"/>
    </xf>
    <xf numFmtId="0" fontId="18" fillId="0" borderId="0" xfId="7" applyFont="1" applyAlignment="1">
      <alignment vertical="center"/>
    </xf>
    <xf numFmtId="0" fontId="23" fillId="0" borderId="0" xfId="7" applyFont="1" applyAlignment="1">
      <alignment vertical="center"/>
    </xf>
    <xf numFmtId="0" fontId="22" fillId="0" borderId="0" xfId="1" applyFont="1" applyAlignment="1">
      <alignment horizontal="center" vertical="center"/>
    </xf>
    <xf numFmtId="0" fontId="22" fillId="0" borderId="2" xfId="1" applyFont="1" applyBorder="1" applyAlignment="1">
      <alignment horizontal="center" vertical="center"/>
    </xf>
    <xf numFmtId="0" fontId="22" fillId="0" borderId="2" xfId="1" applyFont="1" applyBorder="1" applyAlignment="1">
      <alignment horizontal="right" vertical="center"/>
    </xf>
    <xf numFmtId="0" fontId="6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5" fillId="0" borderId="0" xfId="1" applyFont="1" applyAlignment="1">
      <alignment horizontal="righ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7" fillId="0" borderId="0" xfId="9" applyNumberFormat="1" applyFont="1" applyFill="1" applyAlignment="1">
      <alignment horizontal="center" vertical="center"/>
    </xf>
    <xf numFmtId="0" fontId="7" fillId="0" borderId="0" xfId="7" applyAlignment="1">
      <alignment horizontal="center"/>
    </xf>
    <xf numFmtId="49" fontId="7" fillId="0" borderId="0" xfId="7" applyNumberFormat="1" applyAlignment="1">
      <alignment horizontal="center"/>
    </xf>
    <xf numFmtId="0" fontId="17" fillId="0" borderId="0" xfId="1" applyFont="1" applyAlignment="1">
      <alignment horizontal="center" vertical="center"/>
    </xf>
    <xf numFmtId="0" fontId="13" fillId="0" borderId="0" xfId="1" applyFont="1" applyAlignment="1">
      <alignment horizontal="left"/>
    </xf>
    <xf numFmtId="0" fontId="13" fillId="0" borderId="1" xfId="4" applyNumberFormat="1" applyFont="1" applyFill="1" applyBorder="1" applyAlignment="1">
      <alignment horizontal="center" vertical="center" wrapText="1"/>
    </xf>
    <xf numFmtId="0" fontId="13" fillId="0" borderId="0" xfId="4" applyNumberFormat="1" applyFont="1" applyFill="1" applyBorder="1" applyAlignment="1">
      <alignment horizontal="center" vertical="center" wrapText="1"/>
    </xf>
    <xf numFmtId="0" fontId="13" fillId="0" borderId="0" xfId="4" applyNumberFormat="1" applyFont="1" applyFill="1" applyBorder="1" applyAlignment="1">
      <alignment horizontal="right" vertical="center" wrapText="1"/>
    </xf>
    <xf numFmtId="0" fontId="9" fillId="0" borderId="0" xfId="7" applyFont="1" applyAlignment="1">
      <alignment horizontal="center" vertical="center" wrapText="1"/>
    </xf>
    <xf numFmtId="0" fontId="27" fillId="0" borderId="0" xfId="4" applyNumberFormat="1" applyFont="1" applyFill="1" applyBorder="1" applyAlignment="1">
      <alignment horizontal="right" vertical="center" wrapText="1"/>
    </xf>
    <xf numFmtId="173" fontId="13" fillId="0" borderId="0" xfId="14" applyNumberFormat="1" applyFont="1" applyFill="1" applyBorder="1" applyAlignment="1">
      <alignment horizontal="center"/>
    </xf>
    <xf numFmtId="0" fontId="9" fillId="0" borderId="0" xfId="0" applyFont="1"/>
    <xf numFmtId="169" fontId="12" fillId="0" borderId="0" xfId="1" applyNumberFormat="1" applyFont="1"/>
    <xf numFmtId="167" fontId="7" fillId="0" borderId="0" xfId="6" applyNumberFormat="1" applyFill="1" applyAlignment="1">
      <alignment horizontal="center" vertical="center"/>
    </xf>
    <xf numFmtId="171" fontId="12" fillId="0" borderId="0" xfId="0" applyNumberFormat="1" applyFont="1"/>
    <xf numFmtId="171" fontId="0" fillId="0" borderId="0" xfId="0" applyNumberFormat="1"/>
    <xf numFmtId="0" fontId="6" fillId="0" borderId="2" xfId="1" applyFont="1" applyBorder="1" applyAlignment="1">
      <alignment vertical="center"/>
    </xf>
    <xf numFmtId="169" fontId="6" fillId="0" borderId="2" xfId="4" applyNumberFormat="1" applyFont="1" applyFill="1" applyBorder="1" applyAlignment="1">
      <alignment horizontal="right" vertical="center"/>
    </xf>
    <xf numFmtId="169" fontId="9" fillId="0" borderId="0" xfId="4" applyNumberFormat="1" applyFont="1" applyFill="1" applyBorder="1" applyAlignment="1">
      <alignment horizontal="right" vertical="center"/>
    </xf>
    <xf numFmtId="0" fontId="9" fillId="0" borderId="1" xfId="1" applyFont="1" applyBorder="1" applyAlignment="1">
      <alignment vertical="center"/>
    </xf>
    <xf numFmtId="0" fontId="9" fillId="0" borderId="2" xfId="1" applyFont="1" applyBorder="1" applyAlignment="1">
      <alignment vertical="center"/>
    </xf>
    <xf numFmtId="169" fontId="9" fillId="0" borderId="1" xfId="4" applyNumberFormat="1" applyFont="1" applyFill="1" applyBorder="1" applyAlignment="1">
      <alignment horizontal="right" vertical="center"/>
    </xf>
    <xf numFmtId="169" fontId="12" fillId="0" borderId="0" xfId="26" applyNumberFormat="1" applyFont="1" applyFill="1"/>
    <xf numFmtId="169" fontId="13" fillId="0" borderId="13" xfId="2" applyNumberFormat="1" applyFont="1" applyFill="1" applyBorder="1"/>
    <xf numFmtId="43" fontId="12" fillId="0" borderId="0" xfId="14" applyFont="1" applyFill="1" applyBorder="1"/>
    <xf numFmtId="169" fontId="12" fillId="0" borderId="0" xfId="3" applyNumberFormat="1" applyFont="1"/>
    <xf numFmtId="0" fontId="13" fillId="0" borderId="0" xfId="3" applyFont="1" applyAlignment="1">
      <alignment horizontal="right" vertical="center" indent="1"/>
    </xf>
    <xf numFmtId="0" fontId="13" fillId="0" borderId="0" xfId="3" applyFont="1" applyAlignment="1">
      <alignment horizontal="center" vertical="center"/>
    </xf>
    <xf numFmtId="168" fontId="13" fillId="0" borderId="0" xfId="6" applyNumberFormat="1" applyFont="1" applyFill="1" applyBorder="1" applyAlignment="1">
      <alignment horizontal="center"/>
    </xf>
    <xf numFmtId="169" fontId="12" fillId="0" borderId="0" xfId="4" applyNumberFormat="1" applyFont="1" applyFill="1" applyBorder="1" applyAlignment="1">
      <alignment vertical="center"/>
    </xf>
    <xf numFmtId="169" fontId="12" fillId="0" borderId="0" xfId="182" applyNumberFormat="1" applyFont="1" applyFill="1"/>
    <xf numFmtId="164" fontId="12" fillId="0" borderId="0" xfId="182" applyNumberFormat="1" applyFont="1"/>
    <xf numFmtId="171" fontId="7" fillId="0" borderId="0" xfId="7" applyNumberFormat="1"/>
    <xf numFmtId="0" fontId="11" fillId="0" borderId="3" xfId="5" applyNumberFormat="1" applyFont="1" applyFill="1" applyBorder="1" applyAlignment="1">
      <alignment horizontal="center" vertical="center" wrapText="1"/>
    </xf>
    <xf numFmtId="0" fontId="11" fillId="0" borderId="2" xfId="5" applyNumberFormat="1" applyFont="1" applyFill="1" applyBorder="1" applyAlignment="1">
      <alignment horizontal="center" vertical="center" wrapText="1"/>
    </xf>
    <xf numFmtId="0" fontId="11" fillId="0" borderId="0" xfId="3" applyFont="1" applyAlignment="1">
      <alignment horizontal="left" vertical="center"/>
    </xf>
    <xf numFmtId="0" fontId="11" fillId="0" borderId="2" xfId="3" applyFont="1" applyBorder="1" applyAlignment="1">
      <alignment horizontal="left" vertical="center"/>
    </xf>
    <xf numFmtId="0" fontId="11" fillId="0" borderId="0" xfId="5" applyNumberFormat="1" applyFont="1" applyFill="1" applyAlignment="1">
      <alignment horizontal="center" vertical="center"/>
    </xf>
    <xf numFmtId="0" fontId="11" fillId="0" borderId="2" xfId="5" applyNumberFormat="1" applyFont="1" applyFill="1" applyBorder="1" applyAlignment="1">
      <alignment horizontal="center" vertical="center"/>
    </xf>
    <xf numFmtId="0" fontId="13" fillId="0" borderId="3" xfId="5" applyNumberFormat="1" applyFont="1" applyFill="1" applyBorder="1" applyAlignment="1">
      <alignment horizontal="center" vertical="center" wrapText="1"/>
    </xf>
    <xf numFmtId="0" fontId="13" fillId="0" borderId="2" xfId="5" applyNumberFormat="1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11" fillId="0" borderId="0" xfId="5" applyNumberFormat="1" applyFont="1" applyFill="1" applyAlignment="1">
      <alignment horizontal="left" vertical="center"/>
    </xf>
    <xf numFmtId="0" fontId="11" fillId="0" borderId="2" xfId="5" applyNumberFormat="1" applyFont="1" applyFill="1" applyBorder="1" applyAlignment="1">
      <alignment horizontal="left" vertical="center"/>
    </xf>
    <xf numFmtId="0" fontId="15" fillId="0" borderId="0" xfId="1" applyFont="1" applyAlignment="1">
      <alignment horizontal="center" vertical="center" wrapText="1"/>
    </xf>
    <xf numFmtId="0" fontId="13" fillId="0" borderId="2" xfId="1" applyFont="1" applyBorder="1" applyAlignment="1">
      <alignment horizontal="right" vertical="center"/>
    </xf>
    <xf numFmtId="0" fontId="13" fillId="0" borderId="3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1" fillId="0" borderId="0" xfId="1" applyFont="1" applyAlignment="1">
      <alignment horizontal="left" vertical="center"/>
    </xf>
    <xf numFmtId="0" fontId="13" fillId="0" borderId="0" xfId="1" applyFont="1" applyAlignment="1">
      <alignment horizontal="center"/>
    </xf>
    <xf numFmtId="0" fontId="13" fillId="0" borderId="0" xfId="1" applyFont="1" applyAlignment="1">
      <alignment horizontal="left"/>
    </xf>
    <xf numFmtId="0" fontId="17" fillId="0" borderId="0" xfId="1" applyFont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11" fillId="0" borderId="0" xfId="9" applyNumberFormat="1" applyFont="1" applyFill="1" applyAlignment="1">
      <alignment horizontal="center" vertical="center"/>
    </xf>
    <xf numFmtId="0" fontId="11" fillId="0" borderId="2" xfId="9" applyNumberFormat="1" applyFont="1" applyFill="1" applyBorder="1" applyAlignment="1">
      <alignment horizontal="center" vertical="center"/>
    </xf>
    <xf numFmtId="0" fontId="20" fillId="0" borderId="0" xfId="7" applyFont="1" applyAlignment="1">
      <alignment horizontal="left" vertical="center"/>
    </xf>
    <xf numFmtId="0" fontId="20" fillId="0" borderId="2" xfId="7" applyFont="1" applyBorder="1" applyAlignment="1">
      <alignment horizontal="left" vertical="center"/>
    </xf>
    <xf numFmtId="0" fontId="21" fillId="0" borderId="0" xfId="7" applyFont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0" xfId="11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0" xfId="11" applyFont="1" applyAlignment="1">
      <alignment horizontal="center" vertical="center"/>
    </xf>
    <xf numFmtId="0" fontId="7" fillId="0" borderId="0" xfId="11" applyFont="1" applyAlignment="1">
      <alignment horizontal="center"/>
    </xf>
  </cellXfs>
  <cellStyles count="200">
    <cellStyle name="20% - Ênfase1 2" xfId="45" xr:uid="{B95E4195-7230-442A-B7DE-F15A8D9F97BE}"/>
    <cellStyle name="20% - Ênfase2 2" xfId="46" xr:uid="{CFA98946-B86A-40F5-802A-95EA3636FEEF}"/>
    <cellStyle name="20% - Ênfase3 2" xfId="47" xr:uid="{72E604A9-346F-4127-985D-F11F30E1E99B}"/>
    <cellStyle name="20% - Ênfase4 2" xfId="48" xr:uid="{9B596A7D-0BB6-417F-B7B5-4177B9C77575}"/>
    <cellStyle name="20% - Ênfase5 2" xfId="49" xr:uid="{0A78776B-08E8-4DC9-B4CA-394F371962BD}"/>
    <cellStyle name="20% - Ênfase6 2" xfId="50" xr:uid="{CDC062EC-92D4-45C1-95F6-8A993164FCC3}"/>
    <cellStyle name="40% - Ênfase1 2" xfId="51" xr:uid="{F576B5D0-28D3-4038-B9B8-CDE2717287D9}"/>
    <cellStyle name="40% - Ênfase2 2" xfId="52" xr:uid="{21087002-E5AF-4C5D-8B0B-E6F1612A2784}"/>
    <cellStyle name="40% - Ênfase3 2" xfId="53" xr:uid="{2000893C-CDDA-4B8E-B3BF-FE80B74C29D5}"/>
    <cellStyle name="40% - Ênfase4 2" xfId="54" xr:uid="{5FF28B4E-616F-4EA1-A7AC-EA51CDAFC1A4}"/>
    <cellStyle name="40% - Ênfase5 2" xfId="55" xr:uid="{DC899195-0E0B-4255-94B8-374DFFCC2E49}"/>
    <cellStyle name="40% - Ênfase6 2" xfId="56" xr:uid="{1844661D-4426-461D-A3D3-2244DABD634E}"/>
    <cellStyle name="60% - Ênfase1 2" xfId="57" xr:uid="{4C5ED29A-7483-48AC-BC98-D96A3381F8A3}"/>
    <cellStyle name="60% - Ênfase2 2" xfId="58" xr:uid="{3BA8DAA8-84A3-4601-904B-4F49121AC3E7}"/>
    <cellStyle name="60% - Ênfase3 2" xfId="59" xr:uid="{2D8742B4-0A22-48B9-BBD8-F89E8C261FC0}"/>
    <cellStyle name="60% - Ênfase4 2" xfId="60" xr:uid="{277403BE-0764-4CC4-8FB0-5F49D8FE3CAB}"/>
    <cellStyle name="60% - Ênfase5 2" xfId="61" xr:uid="{E36C1717-B70E-430C-8F28-8CC84FD306FF}"/>
    <cellStyle name="60% - Ênfase6 2" xfId="62" xr:uid="{A9A1B674-F950-4B44-9F04-B1E4168F7512}"/>
    <cellStyle name="Bom 2" xfId="63" xr:uid="{90B865A4-06CB-4316-A984-73D96B357B00}"/>
    <cellStyle name="Cálculo 2" xfId="64" xr:uid="{BCC15914-D189-44B5-8239-CC098BE768F0}"/>
    <cellStyle name="Cálculo 2 2" xfId="94" xr:uid="{35F394F9-BA68-4DB9-B774-59DBB944C161}"/>
    <cellStyle name="Cálculo 2 2 2" xfId="166" xr:uid="{2429A50A-B439-48E3-86B2-2F9C72689E93}"/>
    <cellStyle name="Cálculo 2 3" xfId="99" xr:uid="{D59ADA76-F428-47F3-8DD4-807D3C346EE7}"/>
    <cellStyle name="Célula de Verificação 2" xfId="65" xr:uid="{6F621144-2D64-4C2A-80C1-508EAE273800}"/>
    <cellStyle name="Célula Vinculada 2" xfId="66" xr:uid="{0EBE978B-61F2-4D1D-B62A-48583C044362}"/>
    <cellStyle name="Debit" xfId="67" xr:uid="{0D0AFCDA-1A88-486A-A7F5-37A1F26A1A0A}"/>
    <cellStyle name="Ênfase1 2" xfId="68" xr:uid="{ACDEB63A-4EE5-4056-80AC-9A128D6D76E6}"/>
    <cellStyle name="Ênfase2 2" xfId="69" xr:uid="{BF8BC0A5-84C7-40B1-99A8-649630AD9CD9}"/>
    <cellStyle name="Ênfase3 2" xfId="70" xr:uid="{0F7BDFB9-4307-4893-8D9C-A1CB86ACE7E7}"/>
    <cellStyle name="Ênfase4 2" xfId="71" xr:uid="{F0F3BA10-8760-4E96-B28F-1032E45DCCEB}"/>
    <cellStyle name="Ênfase5 2" xfId="72" xr:uid="{760CD09B-511B-47C0-B803-73A6CC7EA286}"/>
    <cellStyle name="Ênfase6 2" xfId="73" xr:uid="{61553C96-DB2D-4DFA-8FBB-6A0F86AD5A6D}"/>
    <cellStyle name="Entrada 2" xfId="74" xr:uid="{3AD72F7E-1353-4937-BC27-792E83AABF00}"/>
    <cellStyle name="Entrada 2 2" xfId="95" xr:uid="{787DA989-41C8-492A-BD64-B2F4ABE93763}"/>
    <cellStyle name="Entrada 2 2 2" xfId="167" xr:uid="{A2D4C670-1F2E-4B9E-81AA-753C7FF5580C}"/>
    <cellStyle name="Entrada 2 3" xfId="100" xr:uid="{59E19BD0-A16C-4D4A-8AD3-8FF8444199B8}"/>
    <cellStyle name="Euro" xfId="75" xr:uid="{D5FECC17-ADE6-4B86-88F2-1C6CA8BB2999}"/>
    <cellStyle name="Incorreto 2" xfId="76" xr:uid="{8D6C4031-32A0-47DA-8938-C6AF5E5E7B24}"/>
    <cellStyle name="Moeda 2" xfId="91" xr:uid="{619DFE4B-D59D-4A5A-91DC-E453FFEDB71F}"/>
    <cellStyle name="Moeda 2 2" xfId="164" xr:uid="{3FD6EF88-0390-4E08-82AA-3DC851ED2A03}"/>
    <cellStyle name="Moeda 3" xfId="126" xr:uid="{1929A1F9-0F1F-4FB5-BDC3-2EF9B6407B05}"/>
    <cellStyle name="Neutra 2" xfId="77" xr:uid="{62C2C2D5-879F-4CB4-B9E6-C8B5645C810E}"/>
    <cellStyle name="Normal" xfId="0" builtinId="0"/>
    <cellStyle name="Normal 2" xfId="1" xr:uid="{00000000-0005-0000-0000-000001000000}"/>
    <cellStyle name="Normal 2 2" xfId="7" xr:uid="{00000000-0005-0000-0000-000002000000}"/>
    <cellStyle name="Normal 2 2 2" xfId="147" xr:uid="{A81FB2CE-2677-4550-9D03-DB400980F790}"/>
    <cellStyle name="Normal 2 2 3" xfId="139" xr:uid="{F723B814-6726-444E-99E4-851CD146B7C5}"/>
    <cellStyle name="Normal 2 3" xfId="44" xr:uid="{16AA9F8B-CC37-4512-9127-8F1634AF6B50}"/>
    <cellStyle name="Normal 3" xfId="3" xr:uid="{00000000-0005-0000-0000-000003000000}"/>
    <cellStyle name="Normal 3 10" xfId="42" xr:uid="{9586BBFB-7FC6-40D9-BC43-9F7CD9067C1D}"/>
    <cellStyle name="Normal 3 11" xfId="23" xr:uid="{01B14DC0-B6E8-4A9C-898F-A5727910A85D}"/>
    <cellStyle name="Normal 3 2" xfId="107" xr:uid="{FDE2F233-01FD-4579-9A72-617FE977F689}"/>
    <cellStyle name="Normal 3 2 2" xfId="142" xr:uid="{1D59442E-60DA-4347-A717-030784A156C7}"/>
    <cellStyle name="Normal 3 2 3" xfId="174" xr:uid="{0ACD8FA6-EC18-454B-BA4D-015DED0FCFBC}"/>
    <cellStyle name="Normal 3 3" xfId="111" xr:uid="{134107E9-E368-46EE-9643-520593370083}"/>
    <cellStyle name="Normal 3 3 2" xfId="177" xr:uid="{08F01F92-6055-4A2B-B5BD-C76A94B7FCD6}"/>
    <cellStyle name="Normal 3 4" xfId="113" xr:uid="{DDC4B375-B583-4EC6-9A82-C5AEAA754036}"/>
    <cellStyle name="Normal 3 4 2" xfId="179" xr:uid="{3E2F204C-DB1B-4540-A3B3-F087EB848B35}"/>
    <cellStyle name="Normal 3 5" xfId="123" xr:uid="{44E02E01-D90F-414A-86D3-6DEF6410F019}"/>
    <cellStyle name="Normal 3 5 2" xfId="148" xr:uid="{715F9665-CE46-49A1-8248-592060C7A354}"/>
    <cellStyle name="Normal 3 5 3" xfId="189" xr:uid="{0D95DD94-6668-4FA8-9B1C-420573858B98}"/>
    <cellStyle name="Normal 3 6" xfId="10" xr:uid="{00000000-0005-0000-0000-000004000000}"/>
    <cellStyle name="Normal 3 6 2" xfId="151" xr:uid="{2056398B-5E64-400D-AAAA-01BFD6582011}"/>
    <cellStyle name="Normal 3 6 3" xfId="192" xr:uid="{883C50C0-B2C9-4BDB-AD37-D59D9228C156}"/>
    <cellStyle name="Normal 3 6 4" xfId="128" xr:uid="{658E82A3-7D90-455D-A347-CD56E9D0F848}"/>
    <cellStyle name="Normal 3 6 5" xfId="29" xr:uid="{73D9A2E6-435E-4A31-A9B7-F4C1DFEE7B13}"/>
    <cellStyle name="Normal 3 7" xfId="134" xr:uid="{51A2BFAA-887A-4A19-847F-E3AD50C748FE}"/>
    <cellStyle name="Normal 3 8" xfId="156" xr:uid="{1A2CAA5A-34B3-4718-B51D-DE22E2CAD067}"/>
    <cellStyle name="Normal 3 9" xfId="160" xr:uid="{7F027BE6-DCCB-415C-95A2-D8B13CA49DE1}"/>
    <cellStyle name="Normal 4" xfId="104" xr:uid="{AA3F6383-3598-4513-8DB7-83DA85FCF70C}"/>
    <cellStyle name="Normal 4 2" xfId="109" xr:uid="{B4CC2C67-2941-4EC9-A992-36415C1FC5D4}"/>
    <cellStyle name="Normal 4 3" xfId="171" xr:uid="{5F1D9AC6-8B78-477A-A268-DE2DEE61891D}"/>
    <cellStyle name="Normal 5" xfId="112" xr:uid="{67B48DB6-9BEE-40EF-8D7E-0293A0F832B9}"/>
    <cellStyle name="Normal 5 2" xfId="93" xr:uid="{09E053DF-36C5-4776-ADDE-640DD6530109}"/>
    <cellStyle name="Normal 5 3" xfId="178" xr:uid="{99166002-A3D2-4916-A699-0162219A73B8}"/>
    <cellStyle name="Normal 6" xfId="78" xr:uid="{4B69DCC2-20E8-40E1-B973-2ADE4E984012}"/>
    <cellStyle name="Normal 7" xfId="129" xr:uid="{43E179A8-3332-4801-80B5-0FB40F8DBD54}"/>
    <cellStyle name="Normal 8" xfId="117" xr:uid="{B20AB577-F1D8-437C-A980-9CC6AE121E66}"/>
    <cellStyle name="Normal 8 2" xfId="11" xr:uid="{00000000-0005-0000-0000-000005000000}"/>
    <cellStyle name="Normal 8 2 2" xfId="16" xr:uid="{00000000-0005-0000-0000-000006000000}"/>
    <cellStyle name="Normal 8 2 2 2" xfId="18" xr:uid="{00000000-0005-0000-0000-000007000000}"/>
    <cellStyle name="Normal 8 2 2 2 2" xfId="195" xr:uid="{C52F4C53-55A1-4FB7-A5CA-ABB31CAE0C98}"/>
    <cellStyle name="Normal 8 2 2 2 3" xfId="37" xr:uid="{DA35A791-B8E3-4594-837D-C3449EC2987D}"/>
    <cellStyle name="Normal 8 2 2 3" xfId="153" xr:uid="{B9693838-3A8D-47EE-834D-EC4B6AB5E967}"/>
    <cellStyle name="Normal 8 2 2 4" xfId="35" xr:uid="{9484A7B4-1756-4421-AE09-FCBB1D3C5971}"/>
    <cellStyle name="Normal 8 2 3" xfId="186" xr:uid="{DC3AD3B8-60AE-4FCA-803D-014C59514938}"/>
    <cellStyle name="Normal 8 2 4" xfId="121" xr:uid="{0E167E7E-E146-4664-BD65-B11FA982CE5B}"/>
    <cellStyle name="Normal 8 2 5" xfId="30" xr:uid="{B2DF35B9-3083-45E8-978B-E088EE371CA9}"/>
    <cellStyle name="Normal 8 3" xfId="183" xr:uid="{08769383-652B-4472-909D-F21EB44C96F9}"/>
    <cellStyle name="Normal 9" xfId="198" xr:uid="{7B6B8DEF-3CD5-47D7-A322-AF30673024F7}"/>
    <cellStyle name="Nota 2" xfId="79" xr:uid="{D9418D76-92C5-4504-817F-934695116D68}"/>
    <cellStyle name="Nota 2 2" xfId="96" xr:uid="{B716A4AD-8B6B-457E-A5B3-E3E70D3684AE}"/>
    <cellStyle name="Nota 2 2 2" xfId="168" xr:uid="{CE7BE9E7-4DDD-41CE-9348-09A127232D13}"/>
    <cellStyle name="Nota 2 3" xfId="101" xr:uid="{8EC3B956-2029-4F44-8604-F9F21CFF56F4}"/>
    <cellStyle name="Porcentagem 2" xfId="119" xr:uid="{1D66D7B0-A942-41F4-979C-C8441B20D38A}"/>
    <cellStyle name="Porcentagem 2 2" xfId="13" xr:uid="{00000000-0005-0000-0000-000008000000}"/>
    <cellStyle name="Porcentagem 2 2 2" xfId="146" xr:uid="{9EDD2431-79BC-42D2-9DBE-7B187FA99438}"/>
    <cellStyle name="Porcentagem 2 2 3" xfId="138" xr:uid="{2721EE46-9C34-449B-B0A9-F3749BC1DA38}"/>
    <cellStyle name="Porcentagem 2 2 4" xfId="155" xr:uid="{DFF85703-5E5C-4EB0-A3DB-897F27B7CBF1}"/>
    <cellStyle name="Porcentagem 2 2 4 2" xfId="20" xr:uid="{00000000-0005-0000-0000-000009000000}"/>
    <cellStyle name="Porcentagem 2 2 4 2 2" xfId="197" xr:uid="{4DB1E30B-0E38-4C06-90C0-E59391388505}"/>
    <cellStyle name="Porcentagem 2 2 4 2 3" xfId="39" xr:uid="{2479FD4E-D619-443E-8704-C8A6E2CB40C3}"/>
    <cellStyle name="Porcentagem 2 2 5" xfId="188" xr:uid="{F7C3DF83-D7F5-4ADC-92B3-972227C2D4E2}"/>
    <cellStyle name="Porcentagem 2 2 6" xfId="122" xr:uid="{57ADBA81-2A8E-4140-A443-95E89F44CD4A}"/>
    <cellStyle name="Porcentagem 2 2 7" xfId="32" xr:uid="{745DE036-FE1E-4B1B-B59B-C507E2C78D25}"/>
    <cellStyle name="Porcentagem 2 3" xfId="132" xr:uid="{E96F47A6-E34A-47A5-85EF-2BE2B16BF2BA}"/>
    <cellStyle name="Porcentagem 2 4" xfId="185" xr:uid="{D7D2C6A2-A8B2-42D8-BE98-21245CCD6B9F}"/>
    <cellStyle name="Porcentagem 3" xfId="135" xr:uid="{876EB1B1-4FDF-4DD4-BB69-5FDC86A400B7}"/>
    <cellStyle name="Porcentagem 3 2" xfId="143" xr:uid="{DDF7DC76-08FC-4B22-9E4B-B8430F511B0A}"/>
    <cellStyle name="Porcentagem 4" xfId="141" xr:uid="{7CA45359-EB31-4260-8851-AB1F505E859C}"/>
    <cellStyle name="Porcentagem 5" xfId="130" xr:uid="{13122E46-C6DA-4040-86FD-289B74CAC848}"/>
    <cellStyle name="Saída 2" xfId="80" xr:uid="{5DEED6E1-9CA0-4328-B074-A3761F30861A}"/>
    <cellStyle name="Saída 2 2" xfId="97" xr:uid="{A2E6298E-F480-4717-BCB1-2624AFF95A5A}"/>
    <cellStyle name="Saída 2 2 2" xfId="169" xr:uid="{6E198C82-50BF-4409-95EC-0D51BB36A8ED}"/>
    <cellStyle name="Saída 2 3" xfId="102" xr:uid="{8A81F803-3EA0-4E2E-A583-85F32AC2D57C}"/>
    <cellStyle name="Separador de milhares 2" xfId="92" xr:uid="{B54FCA7F-40E6-4A61-BA13-69B48D751335}"/>
    <cellStyle name="Separador de milhares 2 2" xfId="165" xr:uid="{196B5941-F937-49C2-A32A-EA28214C9272}"/>
    <cellStyle name="Texto de Aviso 2" xfId="82" xr:uid="{1E791B8A-2D37-422C-AC76-E32CA2088539}"/>
    <cellStyle name="Texto Explicativo 2" xfId="83" xr:uid="{73AD44E8-F78C-4BE6-ACC3-0B4A84D1AA0E}"/>
    <cellStyle name="Título 1 2" xfId="85" xr:uid="{97486BB3-C61C-42E0-A6C3-5EFD628887A0}"/>
    <cellStyle name="Título 2 2" xfId="86" xr:uid="{FBA4F9DD-35C6-44A1-AE26-96A1DD35110F}"/>
    <cellStyle name="Título 3 2" xfId="87" xr:uid="{2E158047-A8AD-470A-8C02-5B3F62D738D8}"/>
    <cellStyle name="Título 4 2" xfId="88" xr:uid="{ABD31A1A-707A-4CC5-B861-30612F36965C}"/>
    <cellStyle name="Título 5" xfId="84" xr:uid="{2BCE9AF5-7468-4EA6-80D6-239A4F6D4D46}"/>
    <cellStyle name="Total 2" xfId="89" xr:uid="{6B164330-ADE5-41C8-A947-205D044FE825}"/>
    <cellStyle name="Total 2 2" xfId="98" xr:uid="{2A2E14DB-626F-491B-A179-C96B9E9537A2}"/>
    <cellStyle name="Total 2 2 2" xfId="170" xr:uid="{C0051920-7DB8-4FFC-A3F1-CF789B76D906}"/>
    <cellStyle name="Total 2 3" xfId="103" xr:uid="{50F9224C-5A4C-4861-8C40-5AF73C655D71}"/>
    <cellStyle name="Vírgula" xfId="14" builtinId="3"/>
    <cellStyle name="Vírgula 10" xfId="41" xr:uid="{FBD84C23-D503-46E1-A845-8A4F40C4A546}"/>
    <cellStyle name="Vírgula 11" xfId="33" xr:uid="{B36F378B-3153-4AA7-B8BB-B7010161D9A5}"/>
    <cellStyle name="Vírgula 2" xfId="81" xr:uid="{62FA4187-A138-47AF-B7E0-05EB9A5959A5}"/>
    <cellStyle name="Vírgula 2 2" xfId="6" xr:uid="{00000000-0005-0000-0000-00000B000000}"/>
    <cellStyle name="Vírgula 2 2 2" xfId="145" xr:uid="{4BE8161B-B761-477A-83C1-AC94FC6083A2}"/>
    <cellStyle name="Vírgula 2 2 3" xfId="137" xr:uid="{F462A6B2-353E-4220-8ED8-0B91EC1175C5}"/>
    <cellStyle name="Vírgula 2 2 4" xfId="182" xr:uid="{BE39A4B3-96E5-4D96-A7E4-77D9E0B48F62}"/>
    <cellStyle name="Vírgula 2 2 5" xfId="116" xr:uid="{9DDACFC4-D30F-4C6B-98DD-473687C75805}"/>
    <cellStyle name="Vírgula 2 2 6" xfId="26" xr:uid="{C394E596-AE9E-4D99-B20B-B92F8B58C04C}"/>
    <cellStyle name="Vírgula 2 3" xfId="133" xr:uid="{69F178D1-94B5-4F57-88DF-0980A96F344A}"/>
    <cellStyle name="Vírgula 2 4" xfId="162" xr:uid="{BC11933F-438C-4F03-BF12-72B49C09D2CA}"/>
    <cellStyle name="Vírgula 3" xfId="2" xr:uid="{00000000-0005-0000-0000-00000C000000}"/>
    <cellStyle name="Vírgula 3 10" xfId="90" xr:uid="{ECC2B026-CE35-457B-9518-D00551A42328}"/>
    <cellStyle name="Vírgula 3 11" xfId="22" xr:uid="{AA5F8593-C7FE-4422-9DC5-C718549622D2}"/>
    <cellStyle name="Vírgula 3 2" xfId="4" xr:uid="{00000000-0005-0000-0000-00000D000000}"/>
    <cellStyle name="Vírgula 3 2 2" xfId="144" xr:uid="{7823F75E-A31E-421A-ACC1-53D01E161C41}"/>
    <cellStyle name="Vírgula 3 2 3" xfId="173" xr:uid="{ADE2342B-0A74-4854-983F-C59AFBED37B7}"/>
    <cellStyle name="Vírgula 3 2 4" xfId="106" xr:uid="{D950B7E9-A5BE-4687-A7EB-35365F423FD0}"/>
    <cellStyle name="Vírgula 3 2 5" xfId="24" xr:uid="{A53976C0-8961-4383-9DF0-6724952F7C0D}"/>
    <cellStyle name="Vírgula 3 3" xfId="110" xr:uid="{9BC7CDF2-9E86-4B3B-9427-8FBF12589134}"/>
    <cellStyle name="Vírgula 3 3 2" xfId="176" xr:uid="{97757BAB-0A44-4D68-A08E-B27A3F151DAE}"/>
    <cellStyle name="Vírgula 3 4" xfId="115" xr:uid="{FF12A63F-16FB-40BD-810E-15E7129AD510}"/>
    <cellStyle name="Vírgula 3 4 2" xfId="181" xr:uid="{EBF694A1-3A10-437F-A922-8D67D616C621}"/>
    <cellStyle name="Vírgula 3 5" xfId="125" xr:uid="{2FDB81F5-5A10-4828-AFD5-DD429138C31E}"/>
    <cellStyle name="Vírgula 3 5 2" xfId="150" xr:uid="{E368E6FF-6394-4790-91A2-66BE8011AE81}"/>
    <cellStyle name="Vírgula 3 5 3" xfId="191" xr:uid="{2C6102A0-EC14-4ED3-B7EA-24F2D599DBAE}"/>
    <cellStyle name="Vírgula 3 6" xfId="8" xr:uid="{00000000-0005-0000-0000-00000E000000}"/>
    <cellStyle name="Vírgula 3 6 2" xfId="152" xr:uid="{9C9ECC64-2356-434F-B29B-818C01FDAAA1}"/>
    <cellStyle name="Vírgula 3 6 2 2" xfId="17" xr:uid="{00000000-0005-0000-0000-00000F000000}"/>
    <cellStyle name="Vírgula 3 6 2 2 2" xfId="36" xr:uid="{A80B87C6-033C-49AA-BFC7-038D0690DAF2}"/>
    <cellStyle name="Vírgula 3 6 3" xfId="194" xr:uid="{474E6516-CB70-46BD-88C5-4A188CA0FB4B}"/>
    <cellStyle name="Vírgula 3 6 4" xfId="127" xr:uid="{CE2E59E8-DAB6-44F4-99B8-3E25945C7007}"/>
    <cellStyle name="Vírgula 3 6 5" xfId="27" xr:uid="{5648C192-4721-4A3F-A211-409A2177104C}"/>
    <cellStyle name="Vírgula 3 7" xfId="136" xr:uid="{BDD97A3C-4EFD-4771-9DD7-81A4AC6C971B}"/>
    <cellStyle name="Vírgula 3 8" xfId="21" xr:uid="{00000000-0005-0000-0000-000010000000}"/>
    <cellStyle name="Vírgula 3 8 2" xfId="158" xr:uid="{CE39D9D8-5EB2-44BE-B3AD-811725820916}"/>
    <cellStyle name="Vírgula 3 8 3" xfId="40" xr:uid="{5FAF04F8-CB7E-44EA-8527-FA9D45717DA2}"/>
    <cellStyle name="Vírgula 3 9" xfId="163" xr:uid="{C2AE7600-7E0A-4C7C-9A46-89A466585155}"/>
    <cellStyle name="Vírgula 4" xfId="5" xr:uid="{00000000-0005-0000-0000-000011000000}"/>
    <cellStyle name="Vírgula 4 2" xfId="114" xr:uid="{9DD8B6BA-D350-4049-B581-B3EE3C6A9047}"/>
    <cellStyle name="Vírgula 4 2 2" xfId="180" xr:uid="{472CE6BE-B136-4E96-B4EA-0534E8810186}"/>
    <cellStyle name="Vírgula 4 3" xfId="124" xr:uid="{C1DADFCB-63DE-408D-BAF1-93C154276E51}"/>
    <cellStyle name="Vírgula 4 3 2" xfId="149" xr:uid="{DEC41D48-187F-4B3E-B3EF-6899B636274F}"/>
    <cellStyle name="Vírgula 4 3 3" xfId="190" xr:uid="{8644AF27-18C2-4EB5-BE15-7D7C21B68E09}"/>
    <cellStyle name="Vírgula 4 4" xfId="9" xr:uid="{00000000-0005-0000-0000-000012000000}"/>
    <cellStyle name="Vírgula 4 4 2" xfId="193" xr:uid="{FBB6E09C-F51F-4CA4-9106-B87FBD150123}"/>
    <cellStyle name="Vírgula 4 4 3" xfId="140" xr:uid="{7C3ECD60-12DF-4FD2-9DEE-4BD873DC6873}"/>
    <cellStyle name="Vírgula 4 4 4" xfId="28" xr:uid="{4FBAAC5D-BAF2-41CC-89D1-0A83AE92F57F}"/>
    <cellStyle name="Vírgula 4 5" xfId="157" xr:uid="{BD861C1C-95D2-4C2C-985E-DA389DCADF55}"/>
    <cellStyle name="Vírgula 4 6" xfId="161" xr:uid="{62724D13-B711-4F54-8B9C-7AA9C1461F94}"/>
    <cellStyle name="Vírgula 4 7" xfId="43" xr:uid="{9D5BE874-7EBA-4325-B62B-2BFB43CB8FBE}"/>
    <cellStyle name="Vírgula 4 8" xfId="25" xr:uid="{DFA40D4D-8BE6-4535-A9AE-7AF8E64259EF}"/>
    <cellStyle name="Vírgula 5" xfId="105" xr:uid="{57647DD2-A87A-4F56-B0AE-0E12BD8687BB}"/>
    <cellStyle name="Vírgula 5 2" xfId="108" xr:uid="{847AE2BB-F700-41D6-9EEE-9B468B2FAF7A}"/>
    <cellStyle name="Vírgula 5 2 2" xfId="175" xr:uid="{0232C292-12FD-4223-8919-3400AA026AB0}"/>
    <cellStyle name="Vírgula 5 3" xfId="172" xr:uid="{6551FF35-8AFE-4000-B655-8422FA259083}"/>
    <cellStyle name="Vírgula 6" xfId="131" xr:uid="{CA8DB72C-932E-4023-BC41-DDB3FC4595B2}"/>
    <cellStyle name="Vírgula 7" xfId="118" xr:uid="{35BC25B1-E7E1-4475-B998-254BDB4321A7}"/>
    <cellStyle name="Vírgula 7 2" xfId="12" xr:uid="{00000000-0005-0000-0000-000013000000}"/>
    <cellStyle name="Vírgula 7 2 2" xfId="154" xr:uid="{87D17120-C909-40C4-9FD3-CABB75A9A1E2}"/>
    <cellStyle name="Vírgula 7 2 2 2" xfId="19" xr:uid="{00000000-0005-0000-0000-000014000000}"/>
    <cellStyle name="Vírgula 7 2 2 2 2" xfId="196" xr:uid="{D12F2B65-ACE7-4C93-B0C0-8DCB2A9D1898}"/>
    <cellStyle name="Vírgula 7 2 2 2 3" xfId="38" xr:uid="{3D20DE04-1131-4A66-AE44-FDCE1FC570BC}"/>
    <cellStyle name="Vírgula 7 2 3" xfId="187" xr:uid="{B68D083E-129F-43CE-9C8C-BAC309BBE2F2}"/>
    <cellStyle name="Vírgula 7 2 4" xfId="120" xr:uid="{7F8D4251-F7F7-4E42-B234-3F003330DB3D}"/>
    <cellStyle name="Vírgula 7 2 5" xfId="31" xr:uid="{E81AC897-A88A-4E25-9259-58E392449BB6}"/>
    <cellStyle name="Vírgula 7 3" xfId="184" xr:uid="{DF18B6FF-3D44-4285-A902-44489355A989}"/>
    <cellStyle name="Vírgula 8" xfId="15" xr:uid="{00000000-0005-0000-0000-000015000000}"/>
    <cellStyle name="Vírgula 8 2" xfId="159" xr:uid="{8868CA7F-00FA-4529-9709-96894844ADD4}"/>
    <cellStyle name="Vírgula 8 3" xfId="34" xr:uid="{D424930F-D492-4DCD-81E8-A6B0E6B52D85}"/>
    <cellStyle name="Vírgula 9" xfId="199" xr:uid="{82A41021-7FAA-4638-936D-7C2808902A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V50"/>
  <sheetViews>
    <sheetView showGridLines="0" tabSelected="1" zoomScale="90" zoomScaleNormal="90" workbookViewId="0">
      <selection sqref="A1:J2"/>
    </sheetView>
  </sheetViews>
  <sheetFormatPr defaultRowHeight="15" x14ac:dyDescent="0.3"/>
  <cols>
    <col min="1" max="1" width="4.83203125" style="11" customWidth="1"/>
    <col min="2" max="2" width="51.83203125" style="11" customWidth="1"/>
    <col min="3" max="3" width="2" style="11" customWidth="1"/>
    <col min="4" max="4" width="5.83203125" style="11" bestFit="1" customWidth="1"/>
    <col min="5" max="5" width="1.5" style="11" customWidth="1"/>
    <col min="6" max="6" width="2" style="11" customWidth="1"/>
    <col min="7" max="7" width="19.83203125" style="11" customWidth="1"/>
    <col min="8" max="8" width="2" style="11" customWidth="1"/>
    <col min="9" max="9" width="19.83203125" style="11" customWidth="1"/>
    <col min="10" max="10" width="5.1640625" style="11" customWidth="1"/>
    <col min="11" max="11" width="10" style="11" bestFit="1" customWidth="1"/>
    <col min="12" max="12" width="12.83203125" style="11" hidden="1" customWidth="1"/>
    <col min="13" max="13" width="11.6640625" style="11" hidden="1" customWidth="1"/>
    <col min="14" max="14" width="53" style="11" customWidth="1"/>
    <col min="15" max="15" width="2" style="11" customWidth="1"/>
    <col min="16" max="16" width="8.5" style="11" bestFit="1" customWidth="1"/>
    <col min="17" max="18" width="2" style="11" customWidth="1"/>
    <col min="19" max="19" width="19.83203125" style="11" customWidth="1"/>
    <col min="20" max="20" width="2" style="11" customWidth="1"/>
    <col min="21" max="21" width="19.83203125" style="11" customWidth="1"/>
    <col min="22" max="22" width="10.6640625" style="11" bestFit="1" customWidth="1"/>
    <col min="23" max="16384" width="9.33203125" style="11"/>
  </cols>
  <sheetData>
    <row r="1" spans="1:22" ht="16.5" customHeight="1" x14ac:dyDescent="0.3">
      <c r="A1" s="265" t="s">
        <v>119</v>
      </c>
      <c r="B1" s="265"/>
      <c r="C1" s="265"/>
      <c r="D1" s="265"/>
      <c r="E1" s="265"/>
      <c r="F1" s="265"/>
      <c r="G1" s="265"/>
      <c r="H1" s="265"/>
      <c r="I1" s="265"/>
      <c r="J1" s="265"/>
      <c r="N1" s="12"/>
      <c r="O1" s="12"/>
      <c r="P1" s="12"/>
      <c r="Q1" s="12"/>
      <c r="R1" s="12"/>
      <c r="S1" s="12"/>
      <c r="T1" s="12"/>
      <c r="U1" s="12"/>
    </row>
    <row r="2" spans="1:22" ht="16.5" customHeight="1" x14ac:dyDescent="0.3">
      <c r="A2" s="265"/>
      <c r="B2" s="265"/>
      <c r="C2" s="265"/>
      <c r="D2" s="265"/>
      <c r="E2" s="265"/>
      <c r="F2" s="265"/>
      <c r="G2" s="265"/>
      <c r="H2" s="265"/>
      <c r="I2" s="265"/>
      <c r="J2" s="265"/>
      <c r="N2" s="12"/>
      <c r="O2" s="12"/>
      <c r="P2" s="12"/>
      <c r="Q2" s="12"/>
      <c r="R2" s="12"/>
      <c r="S2" s="12"/>
      <c r="T2" s="12"/>
      <c r="U2" s="12"/>
    </row>
    <row r="3" spans="1:22" ht="9.75" customHeight="1" x14ac:dyDescent="0.3">
      <c r="B3" s="149"/>
      <c r="C3" s="13"/>
      <c r="D3" s="149"/>
      <c r="E3" s="13"/>
      <c r="F3" s="13"/>
      <c r="G3" s="149"/>
      <c r="H3" s="149"/>
      <c r="I3" s="149"/>
      <c r="N3" s="14"/>
      <c r="O3" s="15"/>
      <c r="P3" s="14"/>
      <c r="Q3" s="15"/>
      <c r="R3" s="15"/>
      <c r="S3" s="14"/>
      <c r="T3" s="14"/>
      <c r="U3" s="14"/>
    </row>
    <row r="4" spans="1:22" ht="16.5" customHeight="1" x14ac:dyDescent="0.3">
      <c r="B4" s="259" t="s">
        <v>17</v>
      </c>
      <c r="C4" s="13"/>
      <c r="D4" s="266" t="s">
        <v>16</v>
      </c>
      <c r="E4" s="13"/>
      <c r="F4" s="13"/>
      <c r="G4" s="263" t="s">
        <v>154</v>
      </c>
      <c r="H4" s="13"/>
      <c r="I4" s="257" t="s">
        <v>140</v>
      </c>
      <c r="N4" s="259" t="s">
        <v>148</v>
      </c>
      <c r="O4" s="147"/>
      <c r="P4" s="261" t="s">
        <v>16</v>
      </c>
      <c r="Q4" s="147"/>
      <c r="R4" s="13"/>
      <c r="S4" s="263" t="s">
        <v>154</v>
      </c>
      <c r="T4" s="13"/>
      <c r="U4" s="257" t="s">
        <v>140</v>
      </c>
    </row>
    <row r="5" spans="1:22" x14ac:dyDescent="0.3">
      <c r="B5" s="260"/>
      <c r="C5" s="16"/>
      <c r="D5" s="267"/>
      <c r="E5" s="16"/>
      <c r="F5" s="16"/>
      <c r="G5" s="264"/>
      <c r="H5" s="17"/>
      <c r="I5" s="258"/>
      <c r="N5" s="260"/>
      <c r="O5" s="16"/>
      <c r="P5" s="262"/>
      <c r="Q5" s="148"/>
      <c r="R5" s="16"/>
      <c r="S5" s="264"/>
      <c r="T5" s="17"/>
      <c r="U5" s="258"/>
    </row>
    <row r="6" spans="1:22" x14ac:dyDescent="0.3">
      <c r="B6" s="18" t="s">
        <v>15</v>
      </c>
      <c r="C6" s="19"/>
      <c r="D6" s="20"/>
      <c r="E6" s="19"/>
      <c r="F6" s="45"/>
      <c r="G6" s="73"/>
      <c r="H6" s="72"/>
      <c r="I6" s="75"/>
      <c r="N6" s="18" t="s">
        <v>15</v>
      </c>
      <c r="O6" s="19"/>
      <c r="P6" s="20"/>
      <c r="Q6" s="20"/>
      <c r="R6" s="74"/>
      <c r="S6" s="73"/>
      <c r="T6" s="72"/>
      <c r="U6" s="75"/>
    </row>
    <row r="7" spans="1:22" x14ac:dyDescent="0.3">
      <c r="B7" s="22" t="s">
        <v>14</v>
      </c>
      <c r="C7" s="19"/>
      <c r="D7" s="20">
        <v>4</v>
      </c>
      <c r="E7" s="19"/>
      <c r="F7" s="19"/>
      <c r="G7" s="23">
        <v>55722205.890000001</v>
      </c>
      <c r="H7" s="23"/>
      <c r="I7" s="23">
        <v>70658100.620000005</v>
      </c>
      <c r="N7" s="22" t="s">
        <v>29</v>
      </c>
      <c r="O7" s="19"/>
      <c r="P7" s="20">
        <v>13</v>
      </c>
      <c r="Q7" s="20"/>
      <c r="S7" s="23">
        <v>2544185.0499999998</v>
      </c>
      <c r="T7" s="25"/>
      <c r="U7" s="23">
        <v>4067384.35</v>
      </c>
    </row>
    <row r="8" spans="1:22" x14ac:dyDescent="0.3">
      <c r="B8" s="22" t="s">
        <v>7</v>
      </c>
      <c r="C8" s="19"/>
      <c r="D8" s="20">
        <v>5</v>
      </c>
      <c r="E8" s="19"/>
      <c r="F8" s="19"/>
      <c r="G8" s="23">
        <v>1493099.28</v>
      </c>
      <c r="H8" s="23"/>
      <c r="I8" s="23">
        <v>4037166.47</v>
      </c>
      <c r="N8" s="22" t="s">
        <v>129</v>
      </c>
      <c r="O8" s="19"/>
      <c r="P8" s="20">
        <v>11</v>
      </c>
      <c r="Q8" s="20"/>
      <c r="S8" s="23">
        <v>4790786.3600000003</v>
      </c>
      <c r="T8" s="25"/>
      <c r="U8" s="23">
        <v>5219099</v>
      </c>
    </row>
    <row r="9" spans="1:22" x14ac:dyDescent="0.3">
      <c r="B9" s="22" t="s">
        <v>12</v>
      </c>
      <c r="C9" s="19"/>
      <c r="D9" s="20">
        <v>7</v>
      </c>
      <c r="E9" s="19"/>
      <c r="F9" s="19"/>
      <c r="G9" s="23">
        <v>3764282.85</v>
      </c>
      <c r="H9" s="23"/>
      <c r="I9" s="23">
        <v>8081238.2199999997</v>
      </c>
      <c r="N9" s="22" t="s">
        <v>130</v>
      </c>
      <c r="O9" s="19"/>
      <c r="P9" s="20">
        <v>12</v>
      </c>
      <c r="Q9" s="20"/>
      <c r="S9" s="23">
        <v>133294792.97</v>
      </c>
      <c r="T9" s="25"/>
      <c r="U9" s="23">
        <v>123260063.48</v>
      </c>
    </row>
    <row r="10" spans="1:22" x14ac:dyDescent="0.3">
      <c r="B10" s="22" t="s">
        <v>127</v>
      </c>
      <c r="C10" s="19"/>
      <c r="D10" s="20">
        <v>8</v>
      </c>
      <c r="E10" s="19"/>
      <c r="F10" s="19"/>
      <c r="G10" s="23">
        <v>4805581.2699999996</v>
      </c>
      <c r="H10" s="23"/>
      <c r="I10" s="23">
        <v>6843411.9100000001</v>
      </c>
      <c r="N10" s="22" t="s">
        <v>131</v>
      </c>
      <c r="O10" s="19"/>
      <c r="P10" s="20"/>
      <c r="Q10" s="20"/>
      <c r="S10" s="23">
        <v>1359.39</v>
      </c>
      <c r="T10" s="25"/>
      <c r="U10" s="23">
        <v>1359.39</v>
      </c>
      <c r="V10" s="34"/>
    </row>
    <row r="11" spans="1:22" x14ac:dyDescent="0.3">
      <c r="B11" s="22" t="s">
        <v>11</v>
      </c>
      <c r="C11" s="19"/>
      <c r="D11" s="20"/>
      <c r="E11" s="19"/>
      <c r="F11" s="19"/>
      <c r="G11" s="23">
        <v>3322.27</v>
      </c>
      <c r="H11" s="23"/>
      <c r="I11" s="23">
        <v>33314.89</v>
      </c>
      <c r="N11" s="22" t="s">
        <v>26</v>
      </c>
      <c r="O11" s="19"/>
      <c r="P11" s="20">
        <v>13</v>
      </c>
      <c r="Q11" s="20"/>
      <c r="S11" s="23">
        <v>619242.74</v>
      </c>
      <c r="T11" s="25"/>
      <c r="U11" s="23">
        <v>670341.35</v>
      </c>
    </row>
    <row r="12" spans="1:22" x14ac:dyDescent="0.3">
      <c r="B12" s="22" t="s">
        <v>13</v>
      </c>
      <c r="C12" s="19"/>
      <c r="D12" s="20">
        <v>6</v>
      </c>
      <c r="E12" s="19"/>
      <c r="F12" s="19"/>
      <c r="G12" s="23">
        <v>2494002.7699999996</v>
      </c>
      <c r="H12" s="23"/>
      <c r="I12" s="23">
        <v>2577428.59</v>
      </c>
      <c r="N12" s="22" t="s">
        <v>132</v>
      </c>
      <c r="O12" s="19"/>
      <c r="P12" s="20">
        <v>14</v>
      </c>
      <c r="Q12" s="20"/>
      <c r="S12" s="23">
        <v>2849132.1400000006</v>
      </c>
      <c r="T12" s="25"/>
      <c r="U12" s="23">
        <v>2494166.0700000003</v>
      </c>
    </row>
    <row r="13" spans="1:22" x14ac:dyDescent="0.3">
      <c r="B13" s="26"/>
      <c r="C13" s="19"/>
      <c r="D13" s="20"/>
      <c r="E13" s="19"/>
      <c r="F13" s="19"/>
      <c r="G13" s="23"/>
      <c r="H13" s="23"/>
      <c r="I13" s="23"/>
      <c r="N13" s="22" t="s">
        <v>155</v>
      </c>
      <c r="P13" s="31">
        <v>15</v>
      </c>
      <c r="S13" s="23">
        <v>976944.49</v>
      </c>
      <c r="U13" s="23">
        <v>0</v>
      </c>
    </row>
    <row r="14" spans="1:22" x14ac:dyDescent="0.3">
      <c r="B14" s="26"/>
      <c r="C14" s="19"/>
      <c r="D14" s="20"/>
      <c r="E14" s="19"/>
      <c r="F14" s="19"/>
      <c r="G14" s="23"/>
      <c r="H14" s="23"/>
      <c r="I14" s="23"/>
    </row>
    <row r="15" spans="1:22" x14ac:dyDescent="0.3">
      <c r="B15" s="27" t="s">
        <v>10</v>
      </c>
      <c r="C15" s="19"/>
      <c r="D15" s="20"/>
      <c r="E15" s="19"/>
      <c r="F15" s="18"/>
      <c r="G15" s="28">
        <v>68282494.330000013</v>
      </c>
      <c r="H15" s="23"/>
      <c r="I15" s="28">
        <v>92230660.700000003</v>
      </c>
      <c r="L15" s="11" t="s">
        <v>121</v>
      </c>
      <c r="M15" s="11">
        <v>1117151</v>
      </c>
      <c r="N15" s="27" t="s">
        <v>27</v>
      </c>
      <c r="O15" s="19"/>
      <c r="P15" s="20"/>
      <c r="Q15" s="20"/>
      <c r="R15" s="21"/>
      <c r="S15" s="28">
        <v>145076443.13999999</v>
      </c>
      <c r="T15" s="25"/>
      <c r="U15" s="28">
        <v>135712413.63999999</v>
      </c>
    </row>
    <row r="16" spans="1:22" x14ac:dyDescent="0.3">
      <c r="L16" s="11" t="s">
        <v>120</v>
      </c>
      <c r="M16" s="11">
        <v>4702515.74</v>
      </c>
      <c r="N16" s="24"/>
      <c r="O16" s="19"/>
      <c r="P16" s="29"/>
      <c r="Q16" s="29"/>
      <c r="S16" s="23"/>
      <c r="T16" s="25"/>
      <c r="U16" s="23"/>
    </row>
    <row r="17" spans="2:22" x14ac:dyDescent="0.3">
      <c r="B17" s="18" t="s">
        <v>9</v>
      </c>
      <c r="D17" s="31"/>
      <c r="G17" s="23"/>
      <c r="H17" s="30"/>
      <c r="I17" s="30"/>
      <c r="M17" s="11">
        <v>5819666.7400000002</v>
      </c>
      <c r="N17" s="18" t="s">
        <v>9</v>
      </c>
      <c r="O17" s="19"/>
      <c r="P17" s="20"/>
      <c r="Q17" s="20"/>
      <c r="S17" s="23"/>
      <c r="T17" s="25"/>
      <c r="U17" s="23"/>
    </row>
    <row r="18" spans="2:22" x14ac:dyDescent="0.3">
      <c r="B18" s="22" t="s">
        <v>8</v>
      </c>
      <c r="D18" s="31">
        <v>9</v>
      </c>
      <c r="G18" s="71">
        <v>2895124.7300000004</v>
      </c>
      <c r="H18" s="71"/>
      <c r="I18" s="71">
        <v>2635214.6300000004</v>
      </c>
      <c r="N18" s="22" t="s">
        <v>130</v>
      </c>
      <c r="O18" s="19"/>
      <c r="P18" s="20">
        <v>12</v>
      </c>
      <c r="Q18" s="20"/>
      <c r="S18" s="23">
        <v>102656883.7</v>
      </c>
      <c r="T18" s="25"/>
      <c r="U18" s="23">
        <v>104329328.27</v>
      </c>
    </row>
    <row r="19" spans="2:22" x14ac:dyDescent="0.3">
      <c r="B19" s="33" t="s">
        <v>128</v>
      </c>
      <c r="D19" s="20"/>
      <c r="G19" s="71">
        <v>2827275.0300000003</v>
      </c>
      <c r="H19" s="71"/>
      <c r="I19" s="71">
        <v>2632014.6300000004</v>
      </c>
      <c r="N19" s="22" t="s">
        <v>25</v>
      </c>
      <c r="O19" s="19"/>
      <c r="P19" s="20">
        <v>16</v>
      </c>
      <c r="Q19" s="20"/>
      <c r="S19" s="23">
        <v>55493749.439999998</v>
      </c>
      <c r="T19" s="25"/>
      <c r="U19" s="23">
        <v>68885439.099999994</v>
      </c>
      <c r="V19" s="34"/>
    </row>
    <row r="20" spans="2:22" x14ac:dyDescent="0.3">
      <c r="B20" s="33" t="s">
        <v>6</v>
      </c>
      <c r="D20" s="31"/>
      <c r="G20" s="71">
        <f>3200+4649.7+60000</f>
        <v>67849.7</v>
      </c>
      <c r="H20" s="71"/>
      <c r="I20" s="71">
        <v>3200</v>
      </c>
      <c r="N20" s="22" t="s">
        <v>21</v>
      </c>
      <c r="O20" s="19"/>
      <c r="P20" s="20" t="s">
        <v>145</v>
      </c>
      <c r="Q20" s="20"/>
      <c r="S20" s="23">
        <v>302046963.69999999</v>
      </c>
      <c r="T20" s="25"/>
      <c r="U20" s="23">
        <v>269864920.92000002</v>
      </c>
    </row>
    <row r="21" spans="2:22" x14ac:dyDescent="0.3">
      <c r="B21" s="22" t="s">
        <v>5</v>
      </c>
      <c r="D21" s="31"/>
      <c r="G21" s="71">
        <v>29832.22</v>
      </c>
      <c r="H21" s="71"/>
      <c r="I21" s="71">
        <v>29832.22</v>
      </c>
      <c r="N21" s="22" t="s">
        <v>155</v>
      </c>
      <c r="O21" s="19"/>
      <c r="P21" s="20">
        <v>15</v>
      </c>
      <c r="Q21" s="20"/>
      <c r="S21" s="23">
        <v>23283828.18</v>
      </c>
      <c r="T21" s="25"/>
      <c r="U21" s="23">
        <v>0</v>
      </c>
    </row>
    <row r="22" spans="2:22" x14ac:dyDescent="0.3">
      <c r="B22" s="22" t="s">
        <v>4</v>
      </c>
      <c r="D22" s="31">
        <v>10</v>
      </c>
      <c r="G22" s="71">
        <v>174130056.27000001</v>
      </c>
      <c r="H22" s="71"/>
      <c r="I22" s="71">
        <v>304365721.47000003</v>
      </c>
    </row>
    <row r="23" spans="2:22" x14ac:dyDescent="0.3">
      <c r="B23" s="22" t="s">
        <v>3</v>
      </c>
      <c r="D23" s="31"/>
      <c r="G23" s="71">
        <v>118810.54</v>
      </c>
      <c r="H23" s="71"/>
      <c r="I23" s="71">
        <v>87437.41</v>
      </c>
      <c r="N23" s="27" t="s">
        <v>24</v>
      </c>
      <c r="O23" s="19"/>
      <c r="P23" s="20"/>
      <c r="Q23" s="20"/>
      <c r="S23" s="28">
        <v>483481425.01999998</v>
      </c>
      <c r="T23" s="25"/>
      <c r="U23" s="28">
        <v>443079688.29000002</v>
      </c>
    </row>
    <row r="24" spans="2:22" x14ac:dyDescent="0.3">
      <c r="B24" s="22"/>
      <c r="D24" s="31"/>
      <c r="G24" s="71"/>
      <c r="H24" s="71"/>
      <c r="I24" s="71"/>
      <c r="N24" s="24"/>
      <c r="O24" s="19"/>
      <c r="P24" s="20"/>
      <c r="Q24" s="20"/>
      <c r="R24" s="21"/>
      <c r="S24" s="23"/>
      <c r="T24" s="25"/>
      <c r="U24" s="23"/>
    </row>
    <row r="25" spans="2:22" x14ac:dyDescent="0.3">
      <c r="N25" s="27" t="s">
        <v>23</v>
      </c>
      <c r="O25" s="19"/>
      <c r="P25" s="20"/>
      <c r="Q25" s="20"/>
      <c r="S25" s="28">
        <v>628557868.15999997</v>
      </c>
      <c r="T25" s="25"/>
      <c r="U25" s="28">
        <v>578792101.93000007</v>
      </c>
    </row>
    <row r="27" spans="2:22" x14ac:dyDescent="0.3">
      <c r="N27" s="18" t="s">
        <v>110</v>
      </c>
      <c r="P27" s="20"/>
      <c r="Q27" s="20"/>
      <c r="S27" s="23"/>
      <c r="T27" s="25"/>
      <c r="U27" s="23"/>
    </row>
    <row r="28" spans="2:22" x14ac:dyDescent="0.3">
      <c r="D28" s="31"/>
      <c r="G28" s="32"/>
      <c r="H28" s="23"/>
      <c r="I28" s="32"/>
      <c r="N28" s="22" t="s">
        <v>22</v>
      </c>
      <c r="P28" s="20">
        <v>18</v>
      </c>
      <c r="Q28" s="20"/>
      <c r="S28" s="23">
        <v>432842995.31999999</v>
      </c>
      <c r="T28" s="25"/>
      <c r="U28" s="23">
        <v>432842995.31999999</v>
      </c>
    </row>
    <row r="29" spans="2:22" x14ac:dyDescent="0.3">
      <c r="N29" s="22" t="s">
        <v>126</v>
      </c>
      <c r="P29" s="31">
        <v>20</v>
      </c>
      <c r="S29" s="64">
        <v>27942067</v>
      </c>
      <c r="U29" s="64">
        <v>20880656</v>
      </c>
    </row>
    <row r="30" spans="2:22" x14ac:dyDescent="0.3">
      <c r="N30" s="22" t="s">
        <v>142</v>
      </c>
      <c r="P30" s="31" t="s">
        <v>144</v>
      </c>
      <c r="S30" s="64">
        <v>69635354</v>
      </c>
      <c r="U30" s="64">
        <v>69635354</v>
      </c>
    </row>
    <row r="31" spans="2:22" x14ac:dyDescent="0.3">
      <c r="J31" s="34"/>
      <c r="M31" s="34"/>
      <c r="N31" s="22" t="s">
        <v>20</v>
      </c>
      <c r="P31" s="20" t="s">
        <v>170</v>
      </c>
      <c r="Q31" s="20"/>
      <c r="S31" s="65">
        <v>-913521966.38</v>
      </c>
      <c r="T31" s="36"/>
      <c r="U31" s="35">
        <v>-702802240.82000005</v>
      </c>
      <c r="V31" s="57"/>
    </row>
    <row r="32" spans="2:22" x14ac:dyDescent="0.3">
      <c r="B32" s="27" t="s">
        <v>2</v>
      </c>
      <c r="C32" s="19"/>
      <c r="D32" s="20"/>
      <c r="E32" s="19"/>
      <c r="G32" s="28">
        <v>177173823.75999999</v>
      </c>
      <c r="H32" s="23"/>
      <c r="I32" s="28">
        <v>307118205.73000008</v>
      </c>
      <c r="M32" s="34"/>
      <c r="N32" s="27" t="s">
        <v>19</v>
      </c>
      <c r="O32" s="19"/>
      <c r="P32" s="20"/>
      <c r="Q32" s="20"/>
      <c r="S32" s="66">
        <v>-383101550.06</v>
      </c>
      <c r="T32" s="25"/>
      <c r="U32" s="37">
        <v>-179443235.50000006</v>
      </c>
      <c r="V32" s="57"/>
    </row>
    <row r="33" spans="2:21" x14ac:dyDescent="0.3">
      <c r="D33" s="31"/>
      <c r="G33" s="23"/>
      <c r="H33" s="23"/>
      <c r="I33" s="23"/>
      <c r="N33" s="24"/>
      <c r="P33" s="31"/>
      <c r="Q33" s="31"/>
      <c r="S33" s="64"/>
      <c r="T33" s="39"/>
      <c r="U33" s="38"/>
    </row>
    <row r="34" spans="2:21" ht="15.75" x14ac:dyDescent="0.35">
      <c r="B34" s="40" t="s">
        <v>1</v>
      </c>
      <c r="D34" s="41"/>
      <c r="G34" s="28">
        <v>245456318.09</v>
      </c>
      <c r="H34" s="23"/>
      <c r="I34" s="28">
        <v>399348866.43000007</v>
      </c>
      <c r="N34" s="40" t="s">
        <v>18</v>
      </c>
      <c r="P34" s="41"/>
      <c r="Q34" s="41"/>
      <c r="S34" s="67">
        <v>245456318.09999999</v>
      </c>
      <c r="T34" s="42"/>
      <c r="U34" s="28">
        <v>399348866.43000001</v>
      </c>
    </row>
    <row r="35" spans="2:21" ht="15.75" x14ac:dyDescent="0.35">
      <c r="B35" s="43" t="s">
        <v>0</v>
      </c>
      <c r="C35" s="19"/>
      <c r="D35" s="44"/>
      <c r="E35" s="19"/>
      <c r="N35" s="43" t="s">
        <v>0</v>
      </c>
      <c r="P35" s="41"/>
      <c r="Q35" s="41"/>
      <c r="S35" s="32"/>
      <c r="T35" s="42"/>
      <c r="U35" s="32"/>
    </row>
    <row r="36" spans="2:21" x14ac:dyDescent="0.3">
      <c r="O36" s="19"/>
      <c r="P36" s="44"/>
      <c r="Q36" s="44"/>
      <c r="R36" s="70"/>
      <c r="S36" s="69"/>
      <c r="T36" s="70"/>
      <c r="U36" s="69"/>
    </row>
    <row r="38" spans="2:21" x14ac:dyDescent="0.3">
      <c r="G38" s="34"/>
      <c r="S38" s="57"/>
    </row>
    <row r="39" spans="2:21" x14ac:dyDescent="0.3">
      <c r="S39" s="57"/>
    </row>
    <row r="40" spans="2:21" s="46" customFormat="1" ht="15.75" x14ac:dyDescent="0.35">
      <c r="N40" s="11"/>
      <c r="O40" s="11"/>
      <c r="P40" s="11"/>
      <c r="Q40" s="11"/>
      <c r="R40" s="11"/>
      <c r="S40" s="11"/>
      <c r="T40" s="11"/>
      <c r="U40" s="11"/>
    </row>
    <row r="41" spans="2:21" s="46" customFormat="1" ht="15" customHeight="1" x14ac:dyDescent="0.35">
      <c r="B41" s="47"/>
      <c r="C41" s="48"/>
      <c r="D41" s="49"/>
      <c r="E41" s="49"/>
      <c r="F41" s="48"/>
      <c r="G41" s="47"/>
      <c r="H41" s="48"/>
      <c r="I41" s="47"/>
    </row>
    <row r="42" spans="2:21" s="46" customFormat="1" ht="15" customHeight="1" x14ac:dyDescent="0.35">
      <c r="B42" s="47"/>
      <c r="C42" s="48"/>
      <c r="D42" s="49"/>
      <c r="E42" s="49"/>
      <c r="F42" s="48"/>
      <c r="G42" s="47"/>
      <c r="H42" s="48"/>
      <c r="I42" s="47"/>
      <c r="N42" s="47"/>
      <c r="O42" s="48"/>
      <c r="P42" s="49"/>
      <c r="Q42" s="49"/>
      <c r="R42" s="48"/>
      <c r="S42" s="47"/>
      <c r="T42" s="48"/>
      <c r="U42" s="47"/>
    </row>
    <row r="43" spans="2:21" s="46" customFormat="1" ht="15" customHeight="1" x14ac:dyDescent="0.35">
      <c r="B43" s="47"/>
      <c r="C43" s="48"/>
      <c r="D43" s="49"/>
      <c r="E43" s="49"/>
      <c r="F43" s="48"/>
      <c r="G43" s="47"/>
      <c r="H43" s="48"/>
      <c r="I43" s="47"/>
      <c r="N43" s="47"/>
      <c r="O43" s="48"/>
      <c r="P43" s="49"/>
      <c r="Q43" s="49"/>
      <c r="R43" s="48"/>
      <c r="S43" s="47"/>
      <c r="T43" s="48"/>
      <c r="U43" s="47"/>
    </row>
    <row r="44" spans="2:21" s="46" customFormat="1" ht="15" customHeight="1" x14ac:dyDescent="0.35">
      <c r="B44" s="48"/>
      <c r="C44" s="48"/>
      <c r="D44" s="49"/>
      <c r="E44" s="49"/>
      <c r="F44" s="48"/>
      <c r="G44" s="50"/>
      <c r="H44" s="48"/>
      <c r="I44" s="50"/>
      <c r="N44" s="47"/>
      <c r="O44" s="48"/>
      <c r="P44" s="49"/>
      <c r="Q44" s="49"/>
      <c r="R44" s="48"/>
      <c r="S44" s="47"/>
      <c r="T44" s="48"/>
      <c r="U44" s="47"/>
    </row>
    <row r="45" spans="2:21" s="46" customFormat="1" ht="15" customHeight="1" x14ac:dyDescent="0.35">
      <c r="B45" s="51"/>
      <c r="C45" s="51"/>
      <c r="D45" s="49"/>
      <c r="E45" s="49"/>
      <c r="F45" s="49"/>
      <c r="G45" s="51"/>
      <c r="H45" s="49"/>
      <c r="I45" s="51"/>
      <c r="N45" s="48"/>
      <c r="O45" s="48"/>
      <c r="P45" s="49"/>
      <c r="Q45" s="49"/>
      <c r="R45" s="48"/>
      <c r="S45" s="48"/>
      <c r="T45" s="48"/>
      <c r="U45" s="48"/>
    </row>
    <row r="46" spans="2:21" s="46" customFormat="1" ht="15" customHeight="1" x14ac:dyDescent="0.35">
      <c r="B46" s="49"/>
      <c r="C46" s="49"/>
      <c r="D46" s="49"/>
      <c r="E46" s="49"/>
      <c r="F46" s="49"/>
      <c r="G46" s="49"/>
      <c r="H46" s="49"/>
      <c r="I46" s="49"/>
      <c r="N46" s="51"/>
      <c r="O46" s="51"/>
      <c r="P46" s="49"/>
      <c r="Q46" s="49"/>
      <c r="R46" s="49"/>
      <c r="S46" s="51"/>
      <c r="T46" s="49"/>
      <c r="U46" s="51"/>
    </row>
    <row r="47" spans="2:21" ht="15" customHeight="1" x14ac:dyDescent="0.3">
      <c r="B47" s="49"/>
      <c r="C47" s="48"/>
      <c r="D47" s="49"/>
      <c r="E47" s="49"/>
      <c r="F47" s="49"/>
      <c r="G47" s="51"/>
      <c r="H47" s="49"/>
      <c r="I47" s="51"/>
      <c r="N47" s="49"/>
      <c r="O47" s="49"/>
      <c r="P47" s="49"/>
      <c r="Q47" s="49"/>
      <c r="R47" s="49"/>
      <c r="S47" s="49"/>
      <c r="T47" s="49"/>
      <c r="U47" s="49"/>
    </row>
    <row r="48" spans="2:21" ht="15" customHeight="1" x14ac:dyDescent="0.3">
      <c r="B48" s="49"/>
      <c r="C48" s="48"/>
      <c r="D48" s="49"/>
      <c r="E48" s="49"/>
      <c r="F48" s="49"/>
      <c r="G48" s="52"/>
      <c r="H48" s="49"/>
      <c r="I48" s="51"/>
      <c r="N48" s="49"/>
      <c r="O48" s="48"/>
      <c r="P48" s="49"/>
      <c r="Q48" s="49"/>
      <c r="R48" s="49"/>
      <c r="S48" s="51"/>
      <c r="T48" s="49"/>
      <c r="U48" s="51"/>
    </row>
    <row r="49" spans="2:21" ht="15" customHeight="1" x14ac:dyDescent="0.3">
      <c r="B49" s="49"/>
      <c r="C49" s="48"/>
      <c r="D49" s="49"/>
      <c r="E49" s="49"/>
      <c r="F49" s="49"/>
      <c r="G49" s="49"/>
      <c r="H49" s="49"/>
      <c r="I49" s="49"/>
      <c r="N49" s="49"/>
      <c r="O49" s="48"/>
      <c r="P49" s="49"/>
      <c r="Q49" s="49"/>
      <c r="R49" s="49"/>
      <c r="S49" s="51"/>
      <c r="T49" s="49"/>
      <c r="U49" s="51"/>
    </row>
    <row r="50" spans="2:21" ht="15" customHeight="1" x14ac:dyDescent="0.3">
      <c r="N50" s="49"/>
      <c r="O50" s="48"/>
      <c r="P50" s="49"/>
      <c r="Q50" s="49"/>
      <c r="R50" s="49"/>
      <c r="S50" s="49"/>
      <c r="T50" s="49"/>
      <c r="U50" s="49"/>
    </row>
  </sheetData>
  <mergeCells count="9">
    <mergeCell ref="U4:U5"/>
    <mergeCell ref="N4:N5"/>
    <mergeCell ref="P4:P5"/>
    <mergeCell ref="S4:S5"/>
    <mergeCell ref="A1:J2"/>
    <mergeCell ref="B4:B5"/>
    <mergeCell ref="D4:D5"/>
    <mergeCell ref="G4:G5"/>
    <mergeCell ref="I4:I5"/>
  </mergeCells>
  <printOptions horizontalCentered="1"/>
  <pageMargins left="0.51181102362204722" right="0.51181102362204722" top="0.39370078740157483" bottom="0.39370078740157483" header="0" footer="0.31496062992125984"/>
  <pageSetup paperSize="9" scale="3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R37"/>
  <sheetViews>
    <sheetView showGridLines="0" topLeftCell="B13" zoomScale="80" zoomScaleNormal="80" workbookViewId="0">
      <selection activeCell="D33" sqref="D33"/>
    </sheetView>
  </sheetViews>
  <sheetFormatPr defaultRowHeight="15" x14ac:dyDescent="0.3"/>
  <cols>
    <col min="1" max="1" width="9.33203125" style="11" customWidth="1"/>
    <col min="2" max="2" width="67.6640625" style="11" customWidth="1"/>
    <col min="3" max="3" width="2" style="11" customWidth="1"/>
    <col min="4" max="5" width="8.6640625" style="11" customWidth="1"/>
    <col min="6" max="6" width="20.83203125" style="124" customWidth="1"/>
    <col min="7" max="7" width="2.83203125" style="124" customWidth="1"/>
    <col min="8" max="8" width="20.83203125" style="124" customWidth="1"/>
    <col min="9" max="9" width="2.83203125" style="124" customWidth="1"/>
    <col min="10" max="10" width="27.6640625" style="11" customWidth="1"/>
    <col min="11" max="13" width="12.83203125" style="11" customWidth="1"/>
    <col min="14" max="14" width="12.5" style="11" customWidth="1"/>
    <col min="15" max="15" width="16.1640625" style="11" bestFit="1" customWidth="1"/>
    <col min="16" max="16" width="9.33203125" style="11"/>
    <col min="17" max="17" width="15.1640625" style="11" bestFit="1" customWidth="1"/>
    <col min="18" max="16384" width="9.33203125" style="11"/>
  </cols>
  <sheetData>
    <row r="1" spans="1:18" ht="16.5" customHeight="1" x14ac:dyDescent="0.3">
      <c r="A1" s="268" t="s">
        <v>118</v>
      </c>
      <c r="B1" s="268"/>
      <c r="C1" s="268"/>
      <c r="D1" s="268"/>
      <c r="E1" s="268"/>
      <c r="F1" s="268"/>
      <c r="G1" s="268"/>
      <c r="H1" s="268"/>
      <c r="I1" s="268"/>
      <c r="J1" s="15"/>
      <c r="K1" s="15"/>
      <c r="L1" s="104"/>
    </row>
    <row r="2" spans="1:18" ht="17.25" customHeight="1" x14ac:dyDescent="0.3">
      <c r="A2" s="268"/>
      <c r="B2" s="268"/>
      <c r="C2" s="268"/>
      <c r="D2" s="268"/>
      <c r="E2" s="268"/>
      <c r="F2" s="268"/>
      <c r="G2" s="268"/>
      <c r="H2" s="268"/>
      <c r="I2" s="268"/>
      <c r="J2" s="15"/>
      <c r="K2" s="15"/>
      <c r="L2" s="104"/>
    </row>
    <row r="3" spans="1:18" ht="9.75" customHeight="1" x14ac:dyDescent="0.3">
      <c r="A3" s="15"/>
      <c r="B3" s="13"/>
      <c r="C3" s="13"/>
      <c r="D3" s="13"/>
      <c r="E3" s="13"/>
      <c r="F3" s="13"/>
      <c r="G3" s="13"/>
      <c r="H3" s="13"/>
      <c r="I3" s="13"/>
      <c r="L3" s="104"/>
    </row>
    <row r="4" spans="1:18" x14ac:dyDescent="0.3">
      <c r="A4" s="105"/>
      <c r="B4" s="106"/>
      <c r="C4" s="105"/>
      <c r="D4" s="106"/>
      <c r="E4" s="105"/>
      <c r="F4" s="269"/>
      <c r="G4" s="269"/>
      <c r="H4" s="269"/>
      <c r="I4" s="98"/>
      <c r="L4" s="104"/>
    </row>
    <row r="5" spans="1:18" ht="15.75" customHeight="1" x14ac:dyDescent="0.3">
      <c r="A5" s="105"/>
      <c r="B5" s="259" t="s">
        <v>45</v>
      </c>
      <c r="C5" s="105"/>
      <c r="D5" s="261" t="s">
        <v>16</v>
      </c>
      <c r="E5" s="148"/>
      <c r="F5" s="270" t="s">
        <v>156</v>
      </c>
      <c r="G5" s="270"/>
      <c r="H5" s="270"/>
      <c r="I5" s="99"/>
      <c r="L5" s="104"/>
    </row>
    <row r="6" spans="1:18" x14ac:dyDescent="0.3">
      <c r="A6" s="105"/>
      <c r="B6" s="259"/>
      <c r="C6" s="105"/>
      <c r="D6" s="261"/>
      <c r="E6" s="148"/>
      <c r="F6" s="271"/>
      <c r="G6" s="271"/>
      <c r="H6" s="271"/>
      <c r="I6" s="99"/>
      <c r="L6" s="104"/>
    </row>
    <row r="7" spans="1:18" x14ac:dyDescent="0.3">
      <c r="B7" s="260"/>
      <c r="C7" s="19"/>
      <c r="D7" s="262"/>
      <c r="E7" s="132"/>
      <c r="F7" s="229">
        <v>2022</v>
      </c>
      <c r="G7" s="251"/>
      <c r="H7" s="229">
        <v>2021</v>
      </c>
      <c r="I7" s="230"/>
      <c r="L7" s="104"/>
    </row>
    <row r="8" spans="1:18" x14ac:dyDescent="0.3">
      <c r="B8" s="131"/>
      <c r="C8" s="19"/>
      <c r="D8" s="132"/>
      <c r="E8" s="132"/>
      <c r="F8" s="231"/>
      <c r="G8" s="250"/>
      <c r="H8" s="232"/>
      <c r="I8" s="233"/>
      <c r="L8" s="104"/>
    </row>
    <row r="9" spans="1:18" ht="6" customHeight="1" x14ac:dyDescent="0.3">
      <c r="B9" s="131"/>
      <c r="C9" s="19"/>
      <c r="D9" s="148"/>
      <c r="E9" s="148"/>
      <c r="F9" s="102"/>
      <c r="G9" s="250"/>
      <c r="H9" s="102"/>
      <c r="I9" s="230"/>
      <c r="L9" s="104"/>
    </row>
    <row r="10" spans="1:18" ht="15.75" x14ac:dyDescent="0.35">
      <c r="B10" s="133" t="s">
        <v>44</v>
      </c>
      <c r="C10" s="19"/>
      <c r="D10" s="20">
        <v>22</v>
      </c>
      <c r="E10" s="20"/>
      <c r="F10" s="10">
        <v>93166105.950000003</v>
      </c>
      <c r="G10" s="253"/>
      <c r="H10" s="246">
        <v>77928639.700000003</v>
      </c>
      <c r="I10" s="61"/>
      <c r="L10" s="134"/>
      <c r="M10" s="88"/>
      <c r="N10" s="88"/>
      <c r="O10"/>
      <c r="P10"/>
      <c r="Q10"/>
      <c r="R10"/>
    </row>
    <row r="11" spans="1:18" ht="15.75" x14ac:dyDescent="0.35">
      <c r="B11" s="133" t="s">
        <v>43</v>
      </c>
      <c r="C11" s="19"/>
      <c r="D11" s="20">
        <v>23</v>
      </c>
      <c r="E11" s="20"/>
      <c r="F11" s="10">
        <v>-63495999.430000007</v>
      </c>
      <c r="G11" s="253"/>
      <c r="H11" s="246">
        <v>-55729133.719999999</v>
      </c>
      <c r="I11" s="61"/>
      <c r="M11" s="88"/>
      <c r="N11" s="88"/>
      <c r="O11"/>
      <c r="P11"/>
      <c r="Q11"/>
      <c r="R11"/>
    </row>
    <row r="12" spans="1:18" ht="6" customHeight="1" x14ac:dyDescent="0.35">
      <c r="B12" s="33"/>
      <c r="C12" s="19"/>
      <c r="D12" s="135"/>
      <c r="E12" s="135"/>
      <c r="G12" s="253"/>
      <c r="H12" s="55"/>
      <c r="I12" s="61"/>
      <c r="M12" s="88"/>
      <c r="N12" s="88"/>
      <c r="O12"/>
      <c r="P12"/>
      <c r="Q12"/>
      <c r="R12"/>
    </row>
    <row r="13" spans="1:18" ht="15.75" x14ac:dyDescent="0.35">
      <c r="B13" s="136" t="s">
        <v>42</v>
      </c>
      <c r="D13" s="137"/>
      <c r="E13" s="137"/>
      <c r="F13" s="56">
        <f>F10+F11</f>
        <v>29670106.519999996</v>
      </c>
      <c r="G13" s="249"/>
      <c r="H13" s="56">
        <f>H10+H11</f>
        <v>22199505.980000004</v>
      </c>
      <c r="I13" s="62"/>
      <c r="M13" s="88"/>
      <c r="N13" s="88"/>
      <c r="O13"/>
      <c r="P13"/>
      <c r="Q13"/>
      <c r="R13"/>
    </row>
    <row r="14" spans="1:18" ht="6" customHeight="1" x14ac:dyDescent="0.35">
      <c r="D14" s="137"/>
      <c r="E14" s="137"/>
      <c r="G14" s="249"/>
      <c r="H14" s="10"/>
      <c r="I14" s="63"/>
      <c r="M14" s="88"/>
      <c r="N14" s="88"/>
      <c r="O14"/>
      <c r="P14"/>
      <c r="Q14"/>
      <c r="R14"/>
    </row>
    <row r="15" spans="1:18" ht="15.75" x14ac:dyDescent="0.35">
      <c r="B15" s="138" t="s">
        <v>41</v>
      </c>
      <c r="D15" s="137"/>
      <c r="E15" s="137"/>
      <c r="F15" s="150">
        <f>SUM(F16:F21)</f>
        <v>-196641902.97999999</v>
      </c>
      <c r="G15" s="249"/>
      <c r="H15" s="150">
        <f>SUM(H16:H21)</f>
        <v>-60425934.629999995</v>
      </c>
      <c r="I15" s="151"/>
      <c r="L15" s="104"/>
      <c r="M15" s="88"/>
      <c r="N15" s="88"/>
      <c r="O15" s="88"/>
      <c r="P15" s="139"/>
      <c r="Q15" s="140"/>
      <c r="R15" s="88"/>
    </row>
    <row r="16" spans="1:18" ht="15.75" x14ac:dyDescent="0.35">
      <c r="B16" s="141" t="s">
        <v>124</v>
      </c>
      <c r="D16" s="20">
        <v>24</v>
      </c>
      <c r="E16" s="20"/>
      <c r="F16" s="10">
        <v>-37910613.540000021</v>
      </c>
      <c r="G16" s="249"/>
      <c r="H16" s="254">
        <v>-33699570.630000003</v>
      </c>
      <c r="I16" s="61"/>
      <c r="M16" s="88"/>
      <c r="N16" s="88"/>
      <c r="O16" s="88"/>
      <c r="P16" s="139"/>
      <c r="Q16" s="88"/>
      <c r="R16" s="88"/>
    </row>
    <row r="17" spans="2:18" ht="15.75" x14ac:dyDescent="0.35">
      <c r="B17" s="141" t="s">
        <v>161</v>
      </c>
      <c r="D17" s="142">
        <v>25</v>
      </c>
      <c r="E17" s="142"/>
      <c r="F17" s="10">
        <v>-2739183.22</v>
      </c>
      <c r="G17" s="249"/>
      <c r="H17" s="254">
        <v>-1657645.58</v>
      </c>
      <c r="I17" s="61"/>
      <c r="J17" s="57"/>
      <c r="K17" s="57"/>
      <c r="L17" s="59"/>
      <c r="M17" s="88"/>
      <c r="N17" s="88"/>
      <c r="O17" s="88"/>
      <c r="P17" s="139"/>
      <c r="Q17" s="88"/>
      <c r="R17" s="88"/>
    </row>
    <row r="18" spans="2:18" ht="15.75" x14ac:dyDescent="0.35">
      <c r="B18" s="141" t="s">
        <v>39</v>
      </c>
      <c r="D18" s="142"/>
      <c r="E18" s="142"/>
      <c r="F18" s="10">
        <v>-1741783.38</v>
      </c>
      <c r="G18" s="249"/>
      <c r="H18" s="254">
        <v>-1391126.57</v>
      </c>
      <c r="I18" s="61"/>
      <c r="O18" s="88"/>
      <c r="P18" s="139"/>
      <c r="Q18" s="88"/>
      <c r="R18" s="88"/>
    </row>
    <row r="19" spans="2:18" ht="15.75" x14ac:dyDescent="0.35">
      <c r="B19" s="141" t="s">
        <v>38</v>
      </c>
      <c r="D19" s="29">
        <v>26</v>
      </c>
      <c r="E19" s="29"/>
      <c r="F19" s="55">
        <v>4158584.6200000006</v>
      </c>
      <c r="G19" s="248"/>
      <c r="H19" s="254">
        <v>-6529394.0800000001</v>
      </c>
      <c r="I19" s="61"/>
      <c r="J19" s="58"/>
      <c r="K19" s="58"/>
      <c r="L19" s="59"/>
      <c r="M19" s="59"/>
      <c r="O19" s="88"/>
      <c r="P19" s="139"/>
      <c r="Q19" s="88"/>
      <c r="R19" s="88"/>
    </row>
    <row r="20" spans="2:18" ht="15.75" x14ac:dyDescent="0.35">
      <c r="B20" s="141" t="s">
        <v>40</v>
      </c>
      <c r="D20" s="29">
        <v>10</v>
      </c>
      <c r="E20" s="29"/>
      <c r="F20" s="55">
        <v>-158325596.91999999</v>
      </c>
      <c r="G20" s="249"/>
      <c r="H20" s="254">
        <v>-17239133.129999999</v>
      </c>
      <c r="I20" s="61"/>
      <c r="J20" s="59"/>
      <c r="K20" s="59"/>
      <c r="M20" s="88"/>
      <c r="N20" s="88"/>
      <c r="O20" s="88"/>
      <c r="P20" s="139"/>
      <c r="Q20" s="88"/>
      <c r="R20" s="88"/>
    </row>
    <row r="21" spans="2:18" ht="15.75" x14ac:dyDescent="0.35">
      <c r="B21" s="141" t="s">
        <v>37</v>
      </c>
      <c r="D21" s="142">
        <v>27</v>
      </c>
      <c r="E21" s="142"/>
      <c r="F21" s="55">
        <v>-83310.540000004694</v>
      </c>
      <c r="G21" s="249"/>
      <c r="H21" s="254">
        <v>90935.359999999288</v>
      </c>
      <c r="I21" s="61"/>
      <c r="M21" s="88"/>
      <c r="N21" s="88"/>
      <c r="O21" s="88"/>
      <c r="P21" s="139"/>
      <c r="Q21" s="88"/>
      <c r="R21" s="88"/>
    </row>
    <row r="22" spans="2:18" ht="6" customHeight="1" x14ac:dyDescent="0.35">
      <c r="D22" s="137"/>
      <c r="E22" s="137"/>
      <c r="F22" s="10"/>
      <c r="G22" s="249"/>
      <c r="H22" s="10"/>
      <c r="I22" s="63"/>
      <c r="M22" s="88"/>
      <c r="N22" s="88"/>
      <c r="O22" s="143"/>
      <c r="P22"/>
      <c r="Q22"/>
      <c r="R22"/>
    </row>
    <row r="23" spans="2:18" ht="15.75" x14ac:dyDescent="0.35">
      <c r="B23" s="136" t="s">
        <v>36</v>
      </c>
      <c r="D23" s="137"/>
      <c r="E23" s="137"/>
      <c r="F23" s="56">
        <f>F13+F15</f>
        <v>-166971796.45999998</v>
      </c>
      <c r="G23" s="249"/>
      <c r="H23" s="56">
        <f>H13+H15</f>
        <v>-38226428.649999991</v>
      </c>
      <c r="I23" s="62"/>
      <c r="L23" s="59"/>
      <c r="M23" s="88"/>
      <c r="N23" s="88"/>
      <c r="O23"/>
      <c r="P23"/>
      <c r="Q23"/>
      <c r="R23"/>
    </row>
    <row r="24" spans="2:18" ht="6" customHeight="1" x14ac:dyDescent="0.35">
      <c r="D24" s="137"/>
      <c r="E24" s="137"/>
      <c r="F24" s="10"/>
      <c r="G24" s="249"/>
      <c r="H24" s="10"/>
      <c r="I24" s="63"/>
      <c r="M24" s="88"/>
      <c r="N24" s="88"/>
      <c r="O24"/>
      <c r="P24"/>
      <c r="Q24"/>
      <c r="R24"/>
    </row>
    <row r="25" spans="2:18" ht="15.75" x14ac:dyDescent="0.35">
      <c r="B25" s="11" t="s">
        <v>35</v>
      </c>
      <c r="D25" s="29">
        <v>28</v>
      </c>
      <c r="E25" s="29"/>
      <c r="F25" s="10">
        <v>11740113.220000001</v>
      </c>
      <c r="G25" s="249"/>
      <c r="H25" s="10">
        <v>11145976.09</v>
      </c>
      <c r="I25" s="61"/>
      <c r="J25" s="88"/>
      <c r="K25" s="88"/>
      <c r="M25" s="88"/>
      <c r="N25" s="88"/>
      <c r="O25"/>
      <c r="P25"/>
      <c r="Q25"/>
      <c r="R25"/>
    </row>
    <row r="26" spans="2:18" ht="15.75" x14ac:dyDescent="0.35">
      <c r="B26" s="11" t="s">
        <v>34</v>
      </c>
      <c r="D26" s="29">
        <v>28</v>
      </c>
      <c r="E26" s="29"/>
      <c r="F26" s="10">
        <v>-56409259.700000003</v>
      </c>
      <c r="G26" s="249"/>
      <c r="H26" s="10">
        <v>-40398240.68</v>
      </c>
      <c r="I26" s="61"/>
      <c r="J26" s="88"/>
      <c r="K26" s="88"/>
      <c r="M26" s="88"/>
      <c r="N26" s="88"/>
      <c r="O26"/>
      <c r="P26"/>
      <c r="Q26"/>
      <c r="R26"/>
    </row>
    <row r="27" spans="2:18" ht="6" customHeight="1" x14ac:dyDescent="0.35">
      <c r="D27" s="137"/>
      <c r="E27" s="137"/>
      <c r="F27" s="10"/>
      <c r="G27" s="249"/>
      <c r="H27" s="10"/>
      <c r="I27" s="63"/>
      <c r="M27" s="88"/>
      <c r="N27" s="88"/>
      <c r="O27"/>
      <c r="P27"/>
      <c r="Q27"/>
      <c r="R27"/>
    </row>
    <row r="28" spans="2:18" ht="15.75" x14ac:dyDescent="0.35">
      <c r="B28" s="144" t="s">
        <v>33</v>
      </c>
      <c r="D28" s="137"/>
      <c r="E28" s="137"/>
      <c r="F28" s="247">
        <f>F23+F25+F26</f>
        <v>-211640942.94</v>
      </c>
      <c r="G28" s="249"/>
      <c r="H28" s="247">
        <f>H23+H25+H26</f>
        <v>-67478693.239999995</v>
      </c>
      <c r="I28" s="62"/>
      <c r="L28" s="145"/>
      <c r="M28" s="88"/>
      <c r="N28" s="88"/>
      <c r="O28"/>
      <c r="P28"/>
      <c r="Q28"/>
      <c r="R28"/>
    </row>
    <row r="29" spans="2:18" ht="6" customHeight="1" x14ac:dyDescent="0.35">
      <c r="F29" s="10"/>
      <c r="G29" s="249"/>
      <c r="H29" s="10"/>
      <c r="I29" s="63"/>
      <c r="M29" s="88"/>
      <c r="N29" s="88"/>
      <c r="O29"/>
      <c r="P29"/>
      <c r="Q29"/>
      <c r="R29"/>
    </row>
    <row r="30" spans="2:18" ht="15.75" x14ac:dyDescent="0.35">
      <c r="B30" s="11" t="s">
        <v>32</v>
      </c>
      <c r="F30" s="10">
        <v>0</v>
      </c>
      <c r="G30" s="249"/>
      <c r="H30" s="55">
        <v>0</v>
      </c>
      <c r="I30" s="61"/>
      <c r="M30" s="88"/>
      <c r="N30" s="88"/>
      <c r="O30"/>
      <c r="P30"/>
      <c r="Q30"/>
      <c r="R30"/>
    </row>
    <row r="31" spans="2:18" ht="6" customHeight="1" x14ac:dyDescent="0.35">
      <c r="F31" s="10"/>
      <c r="G31" s="249"/>
      <c r="H31" s="10"/>
      <c r="I31" s="63"/>
      <c r="M31" s="88"/>
      <c r="N31" s="88"/>
      <c r="O31"/>
      <c r="P31"/>
      <c r="Q31"/>
      <c r="R31"/>
    </row>
    <row r="32" spans="2:18" ht="15.75" x14ac:dyDescent="0.35">
      <c r="B32" s="144" t="s">
        <v>31</v>
      </c>
      <c r="D32" s="31" t="s">
        <v>170</v>
      </c>
      <c r="F32" s="247">
        <f>F28+F30</f>
        <v>-211640942.94</v>
      </c>
      <c r="G32" s="249"/>
      <c r="H32" s="247">
        <f>H28+H30</f>
        <v>-67478693.239999995</v>
      </c>
      <c r="I32" s="62"/>
      <c r="J32" s="104"/>
      <c r="M32" s="88"/>
      <c r="N32" s="88"/>
      <c r="O32"/>
      <c r="P32"/>
      <c r="Q32"/>
      <c r="R32"/>
    </row>
    <row r="33" spans="2:18" ht="15.75" x14ac:dyDescent="0.35">
      <c r="B33" s="144" t="s">
        <v>30</v>
      </c>
      <c r="F33" s="103">
        <f>F32/181197364435</f>
        <v>-1.1680133626663254E-3</v>
      </c>
      <c r="G33" s="252"/>
      <c r="H33" s="103">
        <f>H32/181197364435</f>
        <v>-3.724043859600744E-4</v>
      </c>
      <c r="I33" s="234"/>
      <c r="J33" s="104"/>
      <c r="K33" s="104"/>
      <c r="L33" s="146"/>
      <c r="M33" s="88"/>
      <c r="N33" s="88"/>
      <c r="O33"/>
      <c r="P33"/>
      <c r="Q33"/>
      <c r="R33"/>
    </row>
    <row r="34" spans="2:18" ht="15.75" x14ac:dyDescent="0.35">
      <c r="B34" s="43" t="s">
        <v>0</v>
      </c>
      <c r="F34" s="235"/>
      <c r="G34" s="235"/>
      <c r="H34" s="235"/>
      <c r="J34" s="104"/>
      <c r="K34" s="104"/>
      <c r="L34" s="146"/>
    </row>
    <row r="35" spans="2:18" ht="15.75" x14ac:dyDescent="0.35">
      <c r="F35" s="235"/>
      <c r="G35" s="235"/>
      <c r="H35" s="235"/>
      <c r="J35" s="104"/>
      <c r="K35" s="104"/>
      <c r="L35" s="146"/>
    </row>
    <row r="36" spans="2:18" ht="15.75" x14ac:dyDescent="0.35">
      <c r="B36" s="19"/>
      <c r="F36" s="235"/>
      <c r="G36" s="235"/>
      <c r="H36" s="235"/>
      <c r="I36" s="236"/>
      <c r="J36" s="104"/>
      <c r="K36" s="104"/>
      <c r="L36" s="146"/>
    </row>
    <row r="37" spans="2:18" ht="15.75" x14ac:dyDescent="0.35">
      <c r="B37" s="19"/>
      <c r="F37" s="235"/>
      <c r="G37" s="235"/>
      <c r="H37" s="235"/>
      <c r="J37" s="104"/>
      <c r="K37" s="104"/>
      <c r="L37" s="146"/>
    </row>
  </sheetData>
  <mergeCells count="5">
    <mergeCell ref="D5:D7"/>
    <mergeCell ref="B5:B7"/>
    <mergeCell ref="A1:I2"/>
    <mergeCell ref="F4:H4"/>
    <mergeCell ref="F5:H6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I135"/>
  <sheetViews>
    <sheetView showGridLines="0" zoomScale="90" zoomScaleNormal="90" workbookViewId="0">
      <selection activeCell="D12" sqref="D12"/>
    </sheetView>
  </sheetViews>
  <sheetFormatPr defaultRowHeight="15" x14ac:dyDescent="0.3"/>
  <cols>
    <col min="1" max="1" width="4.5" style="11" customWidth="1"/>
    <col min="2" max="2" width="52.6640625" style="11" customWidth="1"/>
    <col min="3" max="3" width="2" style="11" customWidth="1"/>
    <col min="4" max="4" width="5.1640625" style="11" customWidth="1"/>
    <col min="5" max="5" width="2.83203125" style="11" customWidth="1"/>
    <col min="6" max="6" width="20.83203125" style="11" customWidth="1"/>
    <col min="7" max="7" width="2.5" style="11" customWidth="1"/>
    <col min="8" max="8" width="20.83203125" style="11" customWidth="1"/>
    <col min="9" max="9" width="1.6640625" style="11" customWidth="1"/>
    <col min="10" max="16384" width="9.33203125" style="11"/>
  </cols>
  <sheetData>
    <row r="1" spans="1:9" ht="15" customHeight="1" x14ac:dyDescent="0.3">
      <c r="A1" s="275" t="s">
        <v>117</v>
      </c>
      <c r="B1" s="275"/>
      <c r="C1" s="275"/>
      <c r="D1" s="275"/>
      <c r="E1" s="275"/>
      <c r="F1" s="275"/>
      <c r="G1" s="275"/>
      <c r="H1" s="275"/>
      <c r="I1" s="275"/>
    </row>
    <row r="2" spans="1:9" ht="15" customHeight="1" x14ac:dyDescent="0.3">
      <c r="A2" s="275"/>
      <c r="B2" s="275"/>
      <c r="C2" s="275"/>
      <c r="D2" s="275"/>
      <c r="E2" s="275"/>
      <c r="F2" s="275"/>
      <c r="G2" s="275"/>
      <c r="H2" s="275"/>
      <c r="I2" s="275"/>
    </row>
    <row r="3" spans="1:9" ht="15" customHeight="1" x14ac:dyDescent="0.3">
      <c r="A3" s="227"/>
      <c r="B3" s="227"/>
      <c r="C3" s="227"/>
      <c r="D3" s="227"/>
      <c r="E3" s="227"/>
      <c r="F3" s="227"/>
      <c r="G3" s="227"/>
      <c r="H3" s="227"/>
      <c r="I3" s="227"/>
    </row>
    <row r="4" spans="1:9" x14ac:dyDescent="0.3">
      <c r="A4" s="105"/>
      <c r="B4" s="106"/>
      <c r="C4" s="105"/>
      <c r="D4" s="106"/>
      <c r="E4" s="13"/>
      <c r="F4" s="269"/>
      <c r="G4" s="269"/>
      <c r="H4" s="269"/>
      <c r="I4" s="105"/>
    </row>
    <row r="5" spans="1:9" ht="15.75" customHeight="1" x14ac:dyDescent="0.3">
      <c r="A5" s="105"/>
      <c r="B5" s="259" t="s">
        <v>45</v>
      </c>
      <c r="C5" s="105"/>
      <c r="D5" s="261" t="s">
        <v>16</v>
      </c>
      <c r="E5" s="99"/>
      <c r="F5" s="270" t="s">
        <v>156</v>
      </c>
      <c r="G5" s="270"/>
      <c r="H5" s="270"/>
      <c r="I5" s="105"/>
    </row>
    <row r="6" spans="1:9" x14ac:dyDescent="0.3">
      <c r="A6" s="105"/>
      <c r="B6" s="259"/>
      <c r="C6" s="105"/>
      <c r="D6" s="261"/>
      <c r="E6" s="99"/>
      <c r="F6" s="271"/>
      <c r="G6" s="271"/>
      <c r="H6" s="271"/>
      <c r="I6" s="105"/>
    </row>
    <row r="7" spans="1:9" x14ac:dyDescent="0.3">
      <c r="B7" s="260"/>
      <c r="C7" s="19"/>
      <c r="D7" s="262"/>
      <c r="E7" s="17"/>
      <c r="F7" s="100">
        <v>2022</v>
      </c>
      <c r="G7" s="17"/>
      <c r="H7" s="100">
        <v>2021</v>
      </c>
      <c r="I7" s="17"/>
    </row>
    <row r="8" spans="1:9" x14ac:dyDescent="0.3">
      <c r="B8" s="18"/>
      <c r="C8" s="19"/>
      <c r="D8" s="148"/>
      <c r="E8" s="17"/>
      <c r="F8" s="17"/>
      <c r="G8" s="17"/>
      <c r="H8" s="17"/>
      <c r="I8" s="17"/>
    </row>
    <row r="9" spans="1:9" x14ac:dyDescent="0.3">
      <c r="B9" s="18" t="s">
        <v>112</v>
      </c>
      <c r="C9" s="19"/>
      <c r="D9" s="148"/>
      <c r="E9" s="108"/>
      <c r="F9" s="107">
        <f>DRE!F32</f>
        <v>-211640942.94</v>
      </c>
      <c r="G9" s="107"/>
      <c r="H9" s="107">
        <f>DRE!H32</f>
        <v>-67478693.239999995</v>
      </c>
      <c r="I9" s="107"/>
    </row>
    <row r="10" spans="1:9" x14ac:dyDescent="0.3">
      <c r="B10" s="19" t="s">
        <v>47</v>
      </c>
      <c r="C10" s="19"/>
      <c r="D10" s="20"/>
      <c r="E10" s="108"/>
      <c r="F10" s="109">
        <v>0</v>
      </c>
      <c r="G10" s="109"/>
      <c r="H10" s="109"/>
      <c r="I10" s="109"/>
    </row>
    <row r="11" spans="1:9" x14ac:dyDescent="0.3">
      <c r="B11" s="19" t="s">
        <v>125</v>
      </c>
      <c r="C11" s="19"/>
      <c r="D11" s="20">
        <v>21</v>
      </c>
      <c r="E11" s="108"/>
      <c r="F11" s="110">
        <v>7061411</v>
      </c>
      <c r="G11" s="109"/>
      <c r="H11" s="255">
        <v>12736013</v>
      </c>
      <c r="I11" s="109"/>
    </row>
    <row r="12" spans="1:9" x14ac:dyDescent="0.3">
      <c r="B12" s="111"/>
      <c r="C12" s="19"/>
      <c r="D12" s="148"/>
      <c r="E12" s="113"/>
      <c r="F12" s="112"/>
      <c r="G12" s="54"/>
      <c r="H12" s="112"/>
      <c r="I12" s="113"/>
    </row>
    <row r="13" spans="1:9" x14ac:dyDescent="0.3">
      <c r="B13" s="111" t="s">
        <v>46</v>
      </c>
      <c r="C13" s="19"/>
      <c r="D13" s="148"/>
      <c r="E13" s="108"/>
      <c r="F13" s="114">
        <f>F9+F10+F11</f>
        <v>-204579531.94</v>
      </c>
      <c r="G13" s="108"/>
      <c r="H13" s="114">
        <f>H9+H10+H11</f>
        <v>-54742680.239999995</v>
      </c>
      <c r="I13" s="108"/>
    </row>
    <row r="14" spans="1:9" x14ac:dyDescent="0.3">
      <c r="B14" s="121" t="s">
        <v>48</v>
      </c>
      <c r="C14" s="19"/>
      <c r="D14" s="148"/>
      <c r="E14" s="113"/>
      <c r="F14" s="104"/>
    </row>
    <row r="15" spans="1:9" x14ac:dyDescent="0.3">
      <c r="B15" s="115"/>
      <c r="C15" s="19"/>
      <c r="D15" s="148"/>
      <c r="E15" s="113"/>
      <c r="F15" s="104"/>
    </row>
    <row r="16" spans="1:9" x14ac:dyDescent="0.3">
      <c r="B16" s="116"/>
      <c r="C16" s="19"/>
      <c r="D16" s="148"/>
      <c r="E16" s="113"/>
      <c r="F16" s="104"/>
    </row>
    <row r="17" spans="1:7" x14ac:dyDescent="0.3">
      <c r="B17" s="18"/>
      <c r="C17" s="19"/>
      <c r="D17" s="148"/>
      <c r="E17" s="113"/>
      <c r="F17" s="104"/>
    </row>
    <row r="18" spans="1:7" x14ac:dyDescent="0.3">
      <c r="B18" s="116"/>
      <c r="C18" s="19"/>
      <c r="D18" s="148"/>
      <c r="E18" s="17"/>
      <c r="F18" s="104"/>
    </row>
    <row r="19" spans="1:7" x14ac:dyDescent="0.3">
      <c r="B19" s="19"/>
      <c r="E19" s="118"/>
      <c r="F19" s="119"/>
    </row>
    <row r="20" spans="1:7" x14ac:dyDescent="0.3">
      <c r="B20" s="19"/>
      <c r="E20" s="118"/>
      <c r="F20" s="119"/>
    </row>
    <row r="21" spans="1:7" x14ac:dyDescent="0.3">
      <c r="E21" s="118"/>
      <c r="G21" s="53"/>
    </row>
    <row r="22" spans="1:7" x14ac:dyDescent="0.3">
      <c r="E22" s="118"/>
      <c r="F22" s="119"/>
      <c r="G22" s="53"/>
    </row>
    <row r="23" spans="1:7" x14ac:dyDescent="0.3">
      <c r="E23" s="118"/>
      <c r="F23" s="119"/>
      <c r="G23" s="53"/>
    </row>
    <row r="24" spans="1:7" x14ac:dyDescent="0.3">
      <c r="A24" s="274"/>
      <c r="B24" s="274"/>
      <c r="C24" s="120"/>
      <c r="D24" s="129"/>
      <c r="E24" s="120"/>
      <c r="F24" s="119"/>
      <c r="G24" s="53"/>
    </row>
    <row r="25" spans="1:7" x14ac:dyDescent="0.3">
      <c r="A25" s="274"/>
      <c r="B25" s="274"/>
      <c r="C25" s="120"/>
      <c r="D25" s="129"/>
      <c r="E25" s="120"/>
      <c r="F25" s="119"/>
    </row>
    <row r="26" spans="1:7" x14ac:dyDescent="0.3">
      <c r="A26" s="274"/>
      <c r="B26" s="274"/>
      <c r="C26" s="120"/>
      <c r="D26" s="129"/>
      <c r="E26" s="120"/>
      <c r="F26" s="53"/>
      <c r="G26" s="53"/>
    </row>
    <row r="27" spans="1:7" x14ac:dyDescent="0.3">
      <c r="A27" s="121"/>
      <c r="B27" s="228"/>
      <c r="C27" s="122"/>
      <c r="E27" s="120"/>
    </row>
    <row r="28" spans="1:7" x14ac:dyDescent="0.3">
      <c r="A28" s="121"/>
      <c r="B28" s="123"/>
      <c r="C28" s="124"/>
    </row>
    <row r="29" spans="1:7" x14ac:dyDescent="0.3">
      <c r="A29" s="121"/>
      <c r="B29" s="121"/>
    </row>
    <row r="30" spans="1:7" x14ac:dyDescent="0.3">
      <c r="A30" s="272"/>
      <c r="B30" s="272"/>
      <c r="C30" s="124"/>
    </row>
    <row r="31" spans="1:7" x14ac:dyDescent="0.3">
      <c r="A31" s="272"/>
      <c r="B31" s="272"/>
      <c r="C31" s="124"/>
      <c r="D31" s="11" t="s">
        <v>151</v>
      </c>
    </row>
    <row r="32" spans="1:7" x14ac:dyDescent="0.3">
      <c r="A32" s="272"/>
      <c r="B32" s="272"/>
    </row>
    <row r="36" spans="2:5" x14ac:dyDescent="0.3">
      <c r="B36" s="273"/>
      <c r="C36" s="273"/>
      <c r="D36" s="273"/>
    </row>
    <row r="37" spans="2:5" x14ac:dyDescent="0.3">
      <c r="B37" s="273"/>
      <c r="C37" s="273"/>
      <c r="D37" s="273"/>
    </row>
    <row r="38" spans="2:5" x14ac:dyDescent="0.3">
      <c r="B38" s="273"/>
      <c r="C38" s="273"/>
      <c r="D38" s="273"/>
    </row>
    <row r="41" spans="2:5" x14ac:dyDescent="0.3">
      <c r="B41" s="117"/>
      <c r="C41" s="125"/>
      <c r="D41" s="117"/>
    </row>
    <row r="42" spans="2:5" x14ac:dyDescent="0.3">
      <c r="B42" s="117"/>
      <c r="C42" s="125"/>
      <c r="D42" s="117"/>
    </row>
    <row r="43" spans="2:5" x14ac:dyDescent="0.3">
      <c r="B43" s="117"/>
      <c r="C43" s="125"/>
      <c r="D43" s="117"/>
    </row>
    <row r="44" spans="2:5" x14ac:dyDescent="0.3">
      <c r="B44" s="125"/>
      <c r="C44" s="125"/>
      <c r="D44" s="117"/>
    </row>
    <row r="45" spans="2:5" x14ac:dyDescent="0.3">
      <c r="B45" s="125"/>
      <c r="C45" s="125"/>
      <c r="D45" s="117"/>
    </row>
    <row r="46" spans="2:5" x14ac:dyDescent="0.3">
      <c r="B46" s="126"/>
      <c r="C46" s="127"/>
      <c r="D46" s="237"/>
      <c r="E46" s="129"/>
    </row>
    <row r="47" spans="2:5" x14ac:dyDescent="0.3">
      <c r="B47" s="126"/>
      <c r="C47" s="127"/>
      <c r="D47" s="237"/>
      <c r="E47" s="129"/>
    </row>
    <row r="48" spans="2:5" x14ac:dyDescent="0.3">
      <c r="B48" s="126"/>
      <c r="C48" s="127"/>
      <c r="D48" s="237"/>
      <c r="E48" s="129"/>
    </row>
    <row r="49" spans="2:5" x14ac:dyDescent="0.3">
      <c r="B49" s="13"/>
      <c r="C49" s="13"/>
      <c r="D49" s="128"/>
      <c r="E49" s="13"/>
    </row>
    <row r="50" spans="2:5" x14ac:dyDescent="0.3">
      <c r="B50" s="130"/>
      <c r="C50" s="130"/>
      <c r="D50" s="128"/>
      <c r="E50" s="130"/>
    </row>
    <row r="51" spans="2:5" x14ac:dyDescent="0.3">
      <c r="B51" s="128"/>
      <c r="C51" s="128"/>
      <c r="D51" s="128"/>
      <c r="E51" s="129"/>
    </row>
    <row r="52" spans="2:5" x14ac:dyDescent="0.3">
      <c r="B52" s="128"/>
      <c r="C52" s="13"/>
      <c r="D52" s="128"/>
      <c r="E52" s="129"/>
    </row>
    <row r="53" spans="2:5" x14ac:dyDescent="0.3">
      <c r="B53" s="128"/>
      <c r="C53" s="13"/>
      <c r="D53" s="128"/>
      <c r="E53" s="129"/>
    </row>
    <row r="54" spans="2:5" x14ac:dyDescent="0.3">
      <c r="B54" s="128"/>
      <c r="C54" s="13"/>
      <c r="D54" s="128"/>
      <c r="E54" s="128"/>
    </row>
    <row r="55" spans="2:5" x14ac:dyDescent="0.3">
      <c r="C55" s="120"/>
      <c r="E55" s="118"/>
    </row>
    <row r="56" spans="2:5" x14ac:dyDescent="0.3">
      <c r="C56" s="120"/>
      <c r="E56" s="118"/>
    </row>
    <row r="57" spans="2:5" x14ac:dyDescent="0.3">
      <c r="C57" s="120"/>
      <c r="E57" s="118"/>
    </row>
    <row r="58" spans="2:5" x14ac:dyDescent="0.3">
      <c r="E58" s="118"/>
    </row>
    <row r="59" spans="2:5" x14ac:dyDescent="0.3">
      <c r="E59" s="118"/>
    </row>
    <row r="60" spans="2:5" x14ac:dyDescent="0.3">
      <c r="E60" s="118"/>
    </row>
    <row r="61" spans="2:5" x14ac:dyDescent="0.3">
      <c r="E61" s="118"/>
    </row>
    <row r="62" spans="2:5" x14ac:dyDescent="0.3">
      <c r="E62" s="118"/>
    </row>
    <row r="63" spans="2:5" x14ac:dyDescent="0.3">
      <c r="E63" s="118"/>
    </row>
    <row r="64" spans="2:5" x14ac:dyDescent="0.3">
      <c r="E64" s="118"/>
    </row>
    <row r="65" spans="5:5" x14ac:dyDescent="0.3">
      <c r="E65" s="118"/>
    </row>
    <row r="66" spans="5:5" x14ac:dyDescent="0.3">
      <c r="E66" s="118"/>
    </row>
    <row r="67" spans="5:5" x14ac:dyDescent="0.3">
      <c r="E67" s="118"/>
    </row>
    <row r="68" spans="5:5" x14ac:dyDescent="0.3">
      <c r="E68" s="118"/>
    </row>
    <row r="69" spans="5:5" x14ac:dyDescent="0.3">
      <c r="E69" s="118"/>
    </row>
    <row r="70" spans="5:5" x14ac:dyDescent="0.3">
      <c r="E70" s="118"/>
    </row>
    <row r="71" spans="5:5" x14ac:dyDescent="0.3">
      <c r="E71" s="118"/>
    </row>
    <row r="72" spans="5:5" x14ac:dyDescent="0.3">
      <c r="E72" s="118"/>
    </row>
    <row r="73" spans="5:5" x14ac:dyDescent="0.3">
      <c r="E73" s="118"/>
    </row>
    <row r="74" spans="5:5" x14ac:dyDescent="0.3">
      <c r="E74" s="118"/>
    </row>
    <row r="75" spans="5:5" x14ac:dyDescent="0.3">
      <c r="E75" s="118"/>
    </row>
    <row r="76" spans="5:5" x14ac:dyDescent="0.3">
      <c r="E76" s="118"/>
    </row>
    <row r="77" spans="5:5" x14ac:dyDescent="0.3">
      <c r="E77" s="118"/>
    </row>
    <row r="78" spans="5:5" x14ac:dyDescent="0.3">
      <c r="E78" s="118"/>
    </row>
    <row r="79" spans="5:5" x14ac:dyDescent="0.3">
      <c r="E79" s="118"/>
    </row>
    <row r="80" spans="5:5" x14ac:dyDescent="0.3">
      <c r="E80" s="118"/>
    </row>
    <row r="81" spans="5:5" x14ac:dyDescent="0.3">
      <c r="E81" s="118"/>
    </row>
    <row r="82" spans="5:5" x14ac:dyDescent="0.3">
      <c r="E82" s="118"/>
    </row>
    <row r="83" spans="5:5" x14ac:dyDescent="0.3">
      <c r="E83" s="118"/>
    </row>
    <row r="84" spans="5:5" x14ac:dyDescent="0.3">
      <c r="E84" s="118"/>
    </row>
    <row r="85" spans="5:5" x14ac:dyDescent="0.3">
      <c r="E85" s="118"/>
    </row>
    <row r="86" spans="5:5" x14ac:dyDescent="0.3">
      <c r="E86" s="118"/>
    </row>
    <row r="87" spans="5:5" x14ac:dyDescent="0.3">
      <c r="E87" s="118"/>
    </row>
    <row r="88" spans="5:5" x14ac:dyDescent="0.3">
      <c r="E88" s="118"/>
    </row>
    <row r="89" spans="5:5" x14ac:dyDescent="0.3">
      <c r="E89" s="118"/>
    </row>
    <row r="90" spans="5:5" x14ac:dyDescent="0.3">
      <c r="E90" s="118"/>
    </row>
    <row r="91" spans="5:5" x14ac:dyDescent="0.3">
      <c r="E91" s="118"/>
    </row>
    <row r="92" spans="5:5" x14ac:dyDescent="0.3">
      <c r="E92" s="118"/>
    </row>
    <row r="93" spans="5:5" x14ac:dyDescent="0.3">
      <c r="E93" s="118"/>
    </row>
    <row r="94" spans="5:5" x14ac:dyDescent="0.3">
      <c r="E94" s="118"/>
    </row>
    <row r="95" spans="5:5" x14ac:dyDescent="0.3">
      <c r="E95" s="118"/>
    </row>
    <row r="96" spans="5:5" x14ac:dyDescent="0.3">
      <c r="E96" s="118"/>
    </row>
    <row r="97" spans="5:5" x14ac:dyDescent="0.3">
      <c r="E97" s="118"/>
    </row>
    <row r="98" spans="5:5" x14ac:dyDescent="0.3">
      <c r="E98" s="118"/>
    </row>
    <row r="99" spans="5:5" x14ac:dyDescent="0.3">
      <c r="E99" s="118"/>
    </row>
    <row r="100" spans="5:5" x14ac:dyDescent="0.3">
      <c r="E100" s="118"/>
    </row>
    <row r="101" spans="5:5" x14ac:dyDescent="0.3">
      <c r="E101" s="118"/>
    </row>
    <row r="102" spans="5:5" x14ac:dyDescent="0.3">
      <c r="E102" s="118"/>
    </row>
    <row r="103" spans="5:5" x14ac:dyDescent="0.3">
      <c r="E103" s="118"/>
    </row>
    <row r="104" spans="5:5" x14ac:dyDescent="0.3">
      <c r="E104" s="118"/>
    </row>
    <row r="105" spans="5:5" x14ac:dyDescent="0.3">
      <c r="E105" s="118"/>
    </row>
    <row r="106" spans="5:5" x14ac:dyDescent="0.3">
      <c r="E106" s="118"/>
    </row>
    <row r="107" spans="5:5" x14ac:dyDescent="0.3">
      <c r="E107" s="118"/>
    </row>
    <row r="108" spans="5:5" x14ac:dyDescent="0.3">
      <c r="E108" s="118"/>
    </row>
    <row r="109" spans="5:5" x14ac:dyDescent="0.3">
      <c r="E109" s="118"/>
    </row>
    <row r="110" spans="5:5" x14ac:dyDescent="0.3">
      <c r="E110" s="118"/>
    </row>
    <row r="111" spans="5:5" x14ac:dyDescent="0.3">
      <c r="E111" s="118"/>
    </row>
    <row r="112" spans="5:5" x14ac:dyDescent="0.3">
      <c r="E112" s="118"/>
    </row>
    <row r="113" spans="5:5" x14ac:dyDescent="0.3">
      <c r="E113" s="118"/>
    </row>
    <row r="114" spans="5:5" x14ac:dyDescent="0.3">
      <c r="E114" s="118"/>
    </row>
    <row r="115" spans="5:5" x14ac:dyDescent="0.3">
      <c r="E115" s="118"/>
    </row>
    <row r="116" spans="5:5" x14ac:dyDescent="0.3">
      <c r="E116" s="118"/>
    </row>
    <row r="117" spans="5:5" x14ac:dyDescent="0.3">
      <c r="E117" s="118"/>
    </row>
    <row r="118" spans="5:5" x14ac:dyDescent="0.3">
      <c r="E118" s="118"/>
    </row>
    <row r="119" spans="5:5" x14ac:dyDescent="0.3">
      <c r="E119" s="118"/>
    </row>
    <row r="120" spans="5:5" x14ac:dyDescent="0.3">
      <c r="E120" s="118"/>
    </row>
    <row r="121" spans="5:5" x14ac:dyDescent="0.3">
      <c r="E121" s="118"/>
    </row>
    <row r="122" spans="5:5" x14ac:dyDescent="0.3">
      <c r="E122" s="118"/>
    </row>
    <row r="123" spans="5:5" x14ac:dyDescent="0.3">
      <c r="E123" s="118"/>
    </row>
    <row r="124" spans="5:5" x14ac:dyDescent="0.3">
      <c r="E124" s="118"/>
    </row>
    <row r="125" spans="5:5" x14ac:dyDescent="0.3">
      <c r="E125" s="118"/>
    </row>
    <row r="126" spans="5:5" x14ac:dyDescent="0.3">
      <c r="E126" s="118"/>
    </row>
    <row r="127" spans="5:5" x14ac:dyDescent="0.3">
      <c r="E127" s="118"/>
    </row>
    <row r="128" spans="5:5" x14ac:dyDescent="0.3">
      <c r="E128" s="118"/>
    </row>
    <row r="129" spans="5:5" x14ac:dyDescent="0.3">
      <c r="E129" s="118"/>
    </row>
    <row r="130" spans="5:5" x14ac:dyDescent="0.3">
      <c r="E130" s="118"/>
    </row>
    <row r="131" spans="5:5" x14ac:dyDescent="0.3">
      <c r="E131" s="118"/>
    </row>
    <row r="132" spans="5:5" x14ac:dyDescent="0.3">
      <c r="E132" s="118"/>
    </row>
    <row r="133" spans="5:5" x14ac:dyDescent="0.3">
      <c r="E133" s="118"/>
    </row>
    <row r="134" spans="5:5" x14ac:dyDescent="0.3">
      <c r="E134" s="118"/>
    </row>
    <row r="135" spans="5:5" x14ac:dyDescent="0.3">
      <c r="E135" s="118"/>
    </row>
  </sheetData>
  <mergeCells count="14">
    <mergeCell ref="A30:B30"/>
    <mergeCell ref="A24:B24"/>
    <mergeCell ref="A1:I2"/>
    <mergeCell ref="F4:H4"/>
    <mergeCell ref="A26:B26"/>
    <mergeCell ref="B5:B7"/>
    <mergeCell ref="D5:D7"/>
    <mergeCell ref="F5:H6"/>
    <mergeCell ref="A25:B25"/>
    <mergeCell ref="A31:B31"/>
    <mergeCell ref="A32:B32"/>
    <mergeCell ref="B36:D36"/>
    <mergeCell ref="B37:D37"/>
    <mergeCell ref="B38:D38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R22"/>
  <sheetViews>
    <sheetView showGridLines="0" topLeftCell="A4" zoomScale="90" zoomScaleNormal="90" workbookViewId="0">
      <selection activeCell="L4" sqref="L4"/>
    </sheetView>
  </sheetViews>
  <sheetFormatPr defaultColWidth="10.33203125" defaultRowHeight="15.75" x14ac:dyDescent="0.35"/>
  <cols>
    <col min="1" max="1" width="2.1640625" style="11" customWidth="1"/>
    <col min="2" max="2" width="66.83203125" style="46" bestFit="1" customWidth="1"/>
    <col min="3" max="3" width="2" style="11" customWidth="1"/>
    <col min="4" max="4" width="7.83203125" style="11" customWidth="1"/>
    <col min="5" max="5" width="2" style="11" customWidth="1"/>
    <col min="6" max="6" width="15.83203125" style="11" customWidth="1"/>
    <col min="7" max="7" width="2.33203125" style="11" bestFit="1" customWidth="1"/>
    <col min="8" max="8" width="17.1640625" style="11" bestFit="1" customWidth="1"/>
    <col min="9" max="9" width="1" style="11" customWidth="1"/>
    <col min="10" max="10" width="16.83203125" style="11" customWidth="1"/>
    <col min="11" max="11" width="2" style="11" customWidth="1"/>
    <col min="12" max="12" width="16.83203125" style="11" customWidth="1"/>
    <col min="13" max="13" width="2" style="11" customWidth="1"/>
    <col min="14" max="14" width="17.6640625" style="11" bestFit="1" customWidth="1"/>
    <col min="15" max="15" width="2" style="11" customWidth="1"/>
    <col min="16" max="16" width="18.1640625" style="11" customWidth="1"/>
    <col min="17" max="17" width="17" style="11" bestFit="1" customWidth="1"/>
    <col min="18" max="18" width="20.5" style="11" bestFit="1" customWidth="1"/>
    <col min="19" max="19" width="18.5" style="11" customWidth="1"/>
    <col min="20" max="20" width="21.33203125" style="11" customWidth="1"/>
    <col min="21" max="21" width="18.33203125" style="11" bestFit="1" customWidth="1"/>
    <col min="22" max="22" width="10.33203125" style="11"/>
    <col min="23" max="23" width="18.33203125" style="11" bestFit="1" customWidth="1"/>
    <col min="24" max="24" width="10.33203125" style="11"/>
    <col min="25" max="25" width="18.33203125" style="11" bestFit="1" customWidth="1"/>
    <col min="26" max="26" width="16" style="11" bestFit="1" customWidth="1"/>
    <col min="27" max="27" width="10.6640625" style="11" bestFit="1" customWidth="1"/>
    <col min="28" max="28" width="16" style="11" bestFit="1" customWidth="1"/>
    <col min="29" max="16384" width="10.33203125" style="11"/>
  </cols>
  <sheetData>
    <row r="1" spans="1:18" ht="16.5" customHeight="1" x14ac:dyDescent="0.3">
      <c r="A1" s="276" t="s">
        <v>159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</row>
    <row r="2" spans="1:18" ht="15" x14ac:dyDescent="0.3">
      <c r="A2" s="276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</row>
    <row r="3" spans="1:18" ht="15" x14ac:dyDescent="0.3">
      <c r="A3" s="215"/>
      <c r="B3" s="48"/>
      <c r="C3" s="215"/>
      <c r="D3" s="215"/>
      <c r="E3" s="215"/>
      <c r="F3" s="216"/>
      <c r="G3" s="216"/>
      <c r="H3" s="216"/>
      <c r="I3" s="216"/>
      <c r="J3" s="216"/>
      <c r="K3" s="216"/>
      <c r="L3" s="216"/>
      <c r="M3" s="216"/>
      <c r="N3" s="217"/>
      <c r="O3" s="215"/>
    </row>
    <row r="4" spans="1:18" ht="60" x14ac:dyDescent="0.3">
      <c r="B4" s="218" t="s">
        <v>45</v>
      </c>
      <c r="C4" s="219"/>
      <c r="D4" s="218" t="s">
        <v>16</v>
      </c>
      <c r="E4" s="219"/>
      <c r="F4" s="218" t="s">
        <v>172</v>
      </c>
      <c r="G4" s="220"/>
      <c r="H4" s="222" t="s">
        <v>173</v>
      </c>
      <c r="I4" s="220"/>
      <c r="J4" s="218" t="s">
        <v>174</v>
      </c>
      <c r="K4" s="220"/>
      <c r="L4" s="218" t="s">
        <v>175</v>
      </c>
      <c r="M4" s="220"/>
      <c r="N4" s="218" t="s">
        <v>50</v>
      </c>
      <c r="P4" s="85"/>
      <c r="R4" s="85"/>
    </row>
    <row r="5" spans="1:18" ht="6" customHeight="1" x14ac:dyDescent="0.3">
      <c r="B5" s="76"/>
      <c r="C5" s="76"/>
      <c r="D5" s="76"/>
      <c r="E5" s="76"/>
      <c r="F5" s="221"/>
      <c r="G5" s="76"/>
      <c r="H5" s="223"/>
      <c r="I5" s="76"/>
      <c r="J5" s="76"/>
      <c r="K5" s="76"/>
      <c r="L5" s="221"/>
      <c r="M5" s="76"/>
      <c r="N5" s="221"/>
    </row>
    <row r="6" spans="1:18" ht="6" customHeight="1" x14ac:dyDescent="0.3">
      <c r="B6" s="86"/>
      <c r="C6" s="86"/>
      <c r="D6" s="86"/>
      <c r="E6" s="86"/>
      <c r="F6" s="87"/>
      <c r="G6" s="87"/>
      <c r="H6" s="87"/>
      <c r="I6" s="87"/>
      <c r="J6" s="92"/>
      <c r="K6" s="87"/>
      <c r="L6" s="92"/>
      <c r="M6" s="87"/>
      <c r="N6" s="87"/>
    </row>
    <row r="7" spans="1:18" x14ac:dyDescent="0.35">
      <c r="B7" s="60" t="s">
        <v>133</v>
      </c>
      <c r="C7" s="76"/>
      <c r="D7" s="77"/>
      <c r="E7" s="76"/>
      <c r="F7" s="78">
        <v>432842995.31999999</v>
      </c>
      <c r="G7" s="79"/>
      <c r="H7" s="78">
        <v>0</v>
      </c>
      <c r="I7" s="80"/>
      <c r="J7" s="152">
        <v>8144643</v>
      </c>
      <c r="K7" s="79"/>
      <c r="L7" s="153">
        <v>-625959503.79999995</v>
      </c>
      <c r="M7" s="79"/>
      <c r="N7" s="93">
        <v>-184971865.47999999</v>
      </c>
      <c r="O7" s="94"/>
      <c r="P7" s="70"/>
      <c r="R7" s="95"/>
    </row>
    <row r="8" spans="1:18" x14ac:dyDescent="0.35">
      <c r="B8" s="84" t="s">
        <v>49</v>
      </c>
      <c r="C8" s="76"/>
      <c r="D8" s="84" t="s">
        <v>171</v>
      </c>
      <c r="E8" s="76"/>
      <c r="F8" s="81"/>
      <c r="G8" s="82"/>
      <c r="H8" s="97"/>
      <c r="I8" s="83"/>
      <c r="J8"/>
      <c r="K8" s="82"/>
      <c r="L8" s="83">
        <v>-9364043.7800001055</v>
      </c>
      <c r="M8" s="82"/>
      <c r="N8" s="83">
        <f>SUM(F8:L8)</f>
        <v>-9364043.7800001055</v>
      </c>
      <c r="O8" s="96"/>
      <c r="R8" s="95"/>
    </row>
    <row r="9" spans="1:18" x14ac:dyDescent="0.35">
      <c r="B9" s="68" t="s">
        <v>146</v>
      </c>
      <c r="C9" s="76"/>
      <c r="D9" s="91" t="s">
        <v>170</v>
      </c>
      <c r="E9" s="76"/>
      <c r="F9" s="81"/>
      <c r="G9" s="82"/>
      <c r="H9" s="81"/>
      <c r="I9" s="83"/>
      <c r="J9"/>
      <c r="K9" s="82"/>
      <c r="L9" s="83">
        <v>-67478693.239999995</v>
      </c>
      <c r="M9" s="82"/>
      <c r="N9" s="83">
        <f t="shared" ref="N9:N11" si="0">SUM(F9:L9)</f>
        <v>-67478693.239999995</v>
      </c>
      <c r="O9" s="96"/>
      <c r="R9" s="95"/>
    </row>
    <row r="10" spans="1:18" x14ac:dyDescent="0.35">
      <c r="B10" s="68" t="s">
        <v>158</v>
      </c>
      <c r="C10" s="76"/>
      <c r="D10" s="91" t="s">
        <v>145</v>
      </c>
      <c r="E10" s="76"/>
      <c r="F10" s="81"/>
      <c r="G10" s="82"/>
      <c r="H10" s="81">
        <v>69635354</v>
      </c>
      <c r="I10" s="83"/>
      <c r="J10"/>
      <c r="K10" s="82"/>
      <c r="L10" s="83"/>
      <c r="M10" s="82"/>
      <c r="N10" s="83">
        <f t="shared" si="0"/>
        <v>69635354</v>
      </c>
      <c r="O10" s="96"/>
      <c r="R10" s="95"/>
    </row>
    <row r="11" spans="1:18" x14ac:dyDescent="0.35">
      <c r="B11" s="68" t="s">
        <v>126</v>
      </c>
      <c r="C11" s="76"/>
      <c r="D11" s="68">
        <v>21</v>
      </c>
      <c r="E11" s="76"/>
      <c r="F11" s="81"/>
      <c r="G11" s="82"/>
      <c r="H11" s="81"/>
      <c r="I11" s="83"/>
      <c r="J11" s="83">
        <v>12736013</v>
      </c>
      <c r="K11" s="82"/>
      <c r="L11" s="97"/>
      <c r="M11" s="82"/>
      <c r="N11" s="83">
        <f t="shared" si="0"/>
        <v>12736013</v>
      </c>
      <c r="O11" s="96"/>
      <c r="R11" s="95"/>
    </row>
    <row r="12" spans="1:18" ht="15" x14ac:dyDescent="0.3">
      <c r="B12" s="60" t="s">
        <v>141</v>
      </c>
      <c r="C12" s="76"/>
      <c r="D12" s="77"/>
      <c r="E12" s="76"/>
      <c r="F12" s="78">
        <f>SUM(F7:F11)</f>
        <v>432842995.31999999</v>
      </c>
      <c r="G12" s="79"/>
      <c r="H12" s="78">
        <f>SUM(H7:H11)</f>
        <v>69635354</v>
      </c>
      <c r="I12" s="80"/>
      <c r="J12" s="78">
        <f>SUM(J7:J11)</f>
        <v>20880656</v>
      </c>
      <c r="K12" s="79"/>
      <c r="L12" s="78">
        <f>SUM(L7:L11)</f>
        <v>-702802240.82000005</v>
      </c>
      <c r="M12" s="82"/>
      <c r="N12" s="78">
        <f>SUM(N7:N11)</f>
        <v>-179443235.50000012</v>
      </c>
      <c r="P12" s="70"/>
    </row>
    <row r="13" spans="1:18" ht="15" x14ac:dyDescent="0.3">
      <c r="B13" s="243" t="s">
        <v>111</v>
      </c>
      <c r="C13" s="86"/>
      <c r="D13" s="243"/>
      <c r="E13" s="86"/>
      <c r="F13" s="245">
        <f>F12-F7</f>
        <v>0</v>
      </c>
      <c r="G13" s="87"/>
      <c r="H13" s="245">
        <f>H12-H7</f>
        <v>69635354</v>
      </c>
      <c r="I13" s="87"/>
      <c r="J13" s="245">
        <f>J12-J7</f>
        <v>12736013</v>
      </c>
      <c r="K13" s="87"/>
      <c r="L13" s="245">
        <f>L12-L7</f>
        <v>-76842737.0200001</v>
      </c>
      <c r="M13" s="87"/>
      <c r="N13" s="245">
        <f>N12-N7</f>
        <v>5528629.9799998701</v>
      </c>
      <c r="P13" s="53"/>
    </row>
    <row r="14" spans="1:18" x14ac:dyDescent="0.35">
      <c r="H14" s="88"/>
    </row>
    <row r="15" spans="1:18" ht="15" x14ac:dyDescent="0.3">
      <c r="B15" s="60" t="s">
        <v>141</v>
      </c>
      <c r="C15" s="76"/>
      <c r="D15" s="240"/>
      <c r="E15" s="76"/>
      <c r="F15" s="241">
        <v>432842995.31999999</v>
      </c>
      <c r="G15" s="79"/>
      <c r="H15" s="241">
        <v>69635354</v>
      </c>
      <c r="I15" s="80"/>
      <c r="J15" s="152">
        <v>20880656</v>
      </c>
      <c r="K15" s="79"/>
      <c r="L15" s="153">
        <v>-702802240.82000005</v>
      </c>
      <c r="M15" s="79"/>
      <c r="N15" s="153">
        <f>SUM(F15:L15)</f>
        <v>-179443235.50000006</v>
      </c>
    </row>
    <row r="16" spans="1:18" x14ac:dyDescent="0.35">
      <c r="B16" s="84" t="s">
        <v>49</v>
      </c>
      <c r="C16" s="76"/>
      <c r="D16" s="84" t="s">
        <v>171</v>
      </c>
      <c r="E16" s="76"/>
      <c r="F16" s="81"/>
      <c r="G16" s="82"/>
      <c r="H16" s="83"/>
      <c r="I16" s="82"/>
      <c r="J16" s="82"/>
      <c r="K16" s="82"/>
      <c r="L16" s="83">
        <v>921217.38000005484</v>
      </c>
      <c r="M16" s="82"/>
      <c r="N16" s="83">
        <f>SUM(F16:L16)</f>
        <v>921217.38000005484</v>
      </c>
    </row>
    <row r="17" spans="2:14" ht="15" x14ac:dyDescent="0.3">
      <c r="B17" s="68" t="s">
        <v>146</v>
      </c>
      <c r="C17" s="76"/>
      <c r="D17" s="68" t="s">
        <v>170</v>
      </c>
      <c r="E17" s="76"/>
      <c r="F17" s="81"/>
      <c r="G17" s="82"/>
      <c r="H17" s="89"/>
      <c r="I17" s="90"/>
      <c r="J17" s="90"/>
      <c r="K17" s="82"/>
      <c r="L17" s="83">
        <v>-211640942.94</v>
      </c>
      <c r="M17" s="82"/>
      <c r="N17" s="83">
        <f>SUM(F17:L17)</f>
        <v>-211640942.94</v>
      </c>
    </row>
    <row r="18" spans="2:14" ht="15" x14ac:dyDescent="0.3">
      <c r="B18" s="91" t="s">
        <v>126</v>
      </c>
      <c r="C18" s="76"/>
      <c r="D18" s="68">
        <v>21</v>
      </c>
      <c r="E18" s="76"/>
      <c r="F18" s="81"/>
      <c r="G18" s="82"/>
      <c r="H18" s="89"/>
      <c r="I18" s="90"/>
      <c r="J18" s="83">
        <v>7061411</v>
      </c>
      <c r="K18" s="82"/>
      <c r="L18" s="83"/>
      <c r="M18" s="82"/>
      <c r="N18" s="83">
        <f>SUM(F18:L18)</f>
        <v>7061411</v>
      </c>
    </row>
    <row r="19" spans="2:14" ht="15" x14ac:dyDescent="0.3">
      <c r="B19" s="60" t="s">
        <v>157</v>
      </c>
      <c r="C19" s="76"/>
      <c r="D19" s="77"/>
      <c r="E19" s="76"/>
      <c r="F19" s="78">
        <f>SUM(F15:F18)</f>
        <v>432842995.31999999</v>
      </c>
      <c r="G19" s="79"/>
      <c r="H19" s="78">
        <f>SUM(H15:H18)</f>
        <v>69635354</v>
      </c>
      <c r="I19" s="80"/>
      <c r="J19" s="78">
        <f>SUM(J15:J18)</f>
        <v>27942067</v>
      </c>
      <c r="K19" s="79"/>
      <c r="L19" s="78">
        <f>SUM(L15:L18)</f>
        <v>-913521966.38000011</v>
      </c>
      <c r="M19" s="82"/>
      <c r="N19" s="78">
        <f>SUM(N15:N18)</f>
        <v>-383101550.06</v>
      </c>
    </row>
    <row r="20" spans="2:14" ht="15" x14ac:dyDescent="0.3">
      <c r="B20" s="243" t="s">
        <v>111</v>
      </c>
      <c r="C20" s="244"/>
      <c r="D20" s="243"/>
      <c r="E20" s="244"/>
      <c r="F20" s="245">
        <f>F19-F15</f>
        <v>0</v>
      </c>
      <c r="G20" s="92"/>
      <c r="H20" s="245">
        <f>H19-H15</f>
        <v>0</v>
      </c>
      <c r="I20" s="92"/>
      <c r="J20" s="245">
        <f>J19-J15</f>
        <v>7061411</v>
      </c>
      <c r="K20" s="92"/>
      <c r="L20" s="245">
        <f>L19-L15</f>
        <v>-210719725.56000006</v>
      </c>
      <c r="M20" s="92"/>
      <c r="N20" s="245">
        <f>N19-N15</f>
        <v>-203658314.55999994</v>
      </c>
    </row>
    <row r="21" spans="2:14" ht="6" customHeight="1" x14ac:dyDescent="0.3">
      <c r="B21" s="86"/>
      <c r="C21" s="86"/>
      <c r="D21" s="86"/>
      <c r="E21" s="86"/>
      <c r="F21" s="242"/>
      <c r="G21" s="87"/>
      <c r="H21" s="242"/>
      <c r="I21" s="87"/>
      <c r="J21" s="242"/>
      <c r="K21" s="87"/>
      <c r="L21" s="242"/>
      <c r="M21" s="87"/>
      <c r="N21" s="242"/>
    </row>
    <row r="22" spans="2:14" ht="15" x14ac:dyDescent="0.3">
      <c r="B22" s="76" t="s">
        <v>48</v>
      </c>
    </row>
  </sheetData>
  <mergeCells count="1">
    <mergeCell ref="A1:O2"/>
  </mergeCells>
  <printOptions horizontalCentered="1"/>
  <pageMargins left="0.51181102362204722" right="0.51181102362204722" top="0.51181102362204722" bottom="0.51181102362204722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J58"/>
  <sheetViews>
    <sheetView showGridLines="0" topLeftCell="B1" zoomScale="80" zoomScaleNormal="80" workbookViewId="0">
      <selection activeCell="D10" sqref="D10"/>
    </sheetView>
  </sheetViews>
  <sheetFormatPr defaultRowHeight="15" x14ac:dyDescent="0.3"/>
  <cols>
    <col min="1" max="1" width="5.5" style="3" customWidth="1"/>
    <col min="2" max="2" width="80" style="3" customWidth="1"/>
    <col min="3" max="3" width="2" style="3" customWidth="1"/>
    <col min="4" max="4" width="11" style="3" customWidth="1"/>
    <col min="5" max="5" width="16.83203125" style="3" customWidth="1"/>
    <col min="6" max="6" width="2.83203125" style="3" customWidth="1"/>
    <col min="7" max="7" width="16.83203125" style="3" customWidth="1"/>
    <col min="8" max="8" width="3.1640625" style="3" customWidth="1"/>
    <col min="9" max="9" width="9.33203125" style="3"/>
    <col min="10" max="10" width="16.1640625" style="3" bestFit="1" customWidth="1"/>
    <col min="11" max="16384" width="9.33203125" style="3"/>
  </cols>
  <sheetData>
    <row r="1" spans="1:8" x14ac:dyDescent="0.3">
      <c r="A1" s="281" t="s">
        <v>115</v>
      </c>
      <c r="B1" s="281"/>
      <c r="C1" s="281"/>
      <c r="D1" s="281"/>
      <c r="E1" s="281"/>
      <c r="F1" s="281"/>
      <c r="G1" s="281"/>
      <c r="H1" s="281"/>
    </row>
    <row r="2" spans="1:8" x14ac:dyDescent="0.3">
      <c r="A2" s="281"/>
      <c r="B2" s="281"/>
      <c r="C2" s="281"/>
      <c r="D2" s="281"/>
      <c r="E2" s="281"/>
      <c r="F2" s="281"/>
      <c r="G2" s="281"/>
      <c r="H2" s="281"/>
    </row>
    <row r="3" spans="1:8" x14ac:dyDescent="0.3">
      <c r="A3" s="203"/>
      <c r="B3" s="204"/>
      <c r="C3" s="203"/>
      <c r="D3" s="204"/>
    </row>
    <row r="4" spans="1:8" ht="18" customHeight="1" x14ac:dyDescent="0.3">
      <c r="A4" s="203"/>
      <c r="B4" s="279" t="s">
        <v>45</v>
      </c>
      <c r="C4" s="203"/>
      <c r="D4" s="277" t="s">
        <v>16</v>
      </c>
      <c r="E4" s="282" t="s">
        <v>156</v>
      </c>
      <c r="F4" s="282"/>
      <c r="G4" s="282"/>
    </row>
    <row r="5" spans="1:8" ht="19.5" customHeight="1" x14ac:dyDescent="0.3">
      <c r="A5" s="205"/>
      <c r="B5" s="279"/>
      <c r="C5" s="205"/>
      <c r="D5" s="277"/>
      <c r="E5" s="283"/>
      <c r="F5" s="283"/>
      <c r="G5" s="283"/>
    </row>
    <row r="6" spans="1:8" ht="15.75" x14ac:dyDescent="0.35">
      <c r="B6" s="280"/>
      <c r="C6" s="206"/>
      <c r="D6" s="278"/>
      <c r="E6" s="207">
        <v>2022</v>
      </c>
      <c r="F6" s="208"/>
      <c r="G6" s="207">
        <v>2021</v>
      </c>
    </row>
    <row r="7" spans="1:8" x14ac:dyDescent="0.3">
      <c r="B7" s="209" t="s">
        <v>71</v>
      </c>
      <c r="C7" s="206"/>
      <c r="D7" s="7"/>
    </row>
    <row r="8" spans="1:8" x14ac:dyDescent="0.3">
      <c r="B8" s="209" t="s">
        <v>160</v>
      </c>
      <c r="C8" s="206"/>
      <c r="D8" s="224" t="s">
        <v>170</v>
      </c>
      <c r="E8" s="1">
        <v>-211640942.94</v>
      </c>
      <c r="G8" s="1">
        <v>-67478693.239999995</v>
      </c>
    </row>
    <row r="9" spans="1:8" x14ac:dyDescent="0.3">
      <c r="B9" s="210" t="s">
        <v>70</v>
      </c>
      <c r="C9" s="206"/>
      <c r="D9" s="7"/>
      <c r="E9" s="2"/>
      <c r="G9" s="2"/>
    </row>
    <row r="10" spans="1:8" x14ac:dyDescent="0.3">
      <c r="B10" s="211" t="s">
        <v>69</v>
      </c>
      <c r="C10" s="206"/>
      <c r="D10" s="224">
        <v>10</v>
      </c>
      <c r="E10" s="4">
        <v>16662259.979999999</v>
      </c>
      <c r="G10" s="4">
        <v>17023964.16</v>
      </c>
    </row>
    <row r="11" spans="1:8" x14ac:dyDescent="0.3">
      <c r="B11" s="211" t="s">
        <v>122</v>
      </c>
      <c r="C11" s="206"/>
      <c r="D11" s="224">
        <v>10</v>
      </c>
      <c r="E11" s="4">
        <v>158325596.92000002</v>
      </c>
      <c r="G11" s="4">
        <v>17239133.129999999</v>
      </c>
    </row>
    <row r="12" spans="1:8" x14ac:dyDescent="0.3">
      <c r="B12" s="211" t="s">
        <v>126</v>
      </c>
      <c r="C12" s="206"/>
      <c r="D12" s="224">
        <v>21</v>
      </c>
      <c r="E12" s="4">
        <v>7061411</v>
      </c>
      <c r="G12" s="4">
        <v>12736013</v>
      </c>
    </row>
    <row r="13" spans="1:8" x14ac:dyDescent="0.3">
      <c r="B13" s="211" t="s">
        <v>49</v>
      </c>
      <c r="C13" s="206"/>
      <c r="D13" s="224" t="s">
        <v>171</v>
      </c>
      <c r="E13" s="4">
        <v>921217.38000008464</v>
      </c>
      <c r="G13" s="4">
        <v>-9364043.7800001055</v>
      </c>
    </row>
    <row r="14" spans="1:8" x14ac:dyDescent="0.3">
      <c r="B14" s="211" t="s">
        <v>149</v>
      </c>
      <c r="C14" s="206"/>
      <c r="D14" s="224">
        <v>26</v>
      </c>
      <c r="E14" s="4">
        <v>-4158584.6200000006</v>
      </c>
      <c r="G14" s="4">
        <v>6529394.0800000001</v>
      </c>
    </row>
    <row r="15" spans="1:8" x14ac:dyDescent="0.3">
      <c r="B15" s="211" t="s">
        <v>150</v>
      </c>
      <c r="C15" s="206"/>
      <c r="D15" s="224">
        <v>25</v>
      </c>
      <c r="E15" s="4">
        <v>2739183.22</v>
      </c>
      <c r="G15" s="4">
        <v>1657645.58</v>
      </c>
    </row>
    <row r="16" spans="1:8" x14ac:dyDescent="0.3">
      <c r="B16" s="211" t="s">
        <v>68</v>
      </c>
      <c r="C16" s="206"/>
      <c r="D16" s="224">
        <v>28</v>
      </c>
      <c r="E16" s="4">
        <v>30474808.280000001</v>
      </c>
      <c r="G16" s="4">
        <v>11382140.98</v>
      </c>
    </row>
    <row r="17" spans="2:10" x14ac:dyDescent="0.3">
      <c r="B17" s="211" t="s">
        <v>123</v>
      </c>
      <c r="C17" s="206"/>
      <c r="D17" s="224" t="s">
        <v>176</v>
      </c>
      <c r="E17" s="4">
        <v>238171.92</v>
      </c>
      <c r="G17" s="4">
        <v>9298614.7699999977</v>
      </c>
    </row>
    <row r="18" spans="2:10" x14ac:dyDescent="0.3">
      <c r="B18" s="210" t="s">
        <v>67</v>
      </c>
      <c r="C18" s="206"/>
      <c r="D18" s="224"/>
      <c r="G18" s="4"/>
    </row>
    <row r="19" spans="2:10" x14ac:dyDescent="0.3">
      <c r="B19" s="211" t="s">
        <v>134</v>
      </c>
      <c r="C19" s="206"/>
      <c r="D19" s="224">
        <f>BP!D8</f>
        <v>5</v>
      </c>
      <c r="E19" s="4">
        <v>-195116.0299999998</v>
      </c>
      <c r="G19" s="238">
        <v>-2321445.7300000004</v>
      </c>
    </row>
    <row r="20" spans="2:10" x14ac:dyDescent="0.3">
      <c r="B20" s="211" t="s">
        <v>12</v>
      </c>
      <c r="D20" s="225">
        <f>BP!D9</f>
        <v>7</v>
      </c>
      <c r="E20" s="4">
        <v>4316955.3699999992</v>
      </c>
      <c r="G20" s="6">
        <v>4094450.62</v>
      </c>
    </row>
    <row r="21" spans="2:10" x14ac:dyDescent="0.3">
      <c r="B21" s="211" t="s">
        <v>135</v>
      </c>
      <c r="D21" s="225">
        <f>BP!D10</f>
        <v>8</v>
      </c>
      <c r="E21" s="4">
        <v>2037830.6400000006</v>
      </c>
      <c r="G21" s="6">
        <v>-5268988.03</v>
      </c>
    </row>
    <row r="22" spans="2:10" x14ac:dyDescent="0.3">
      <c r="B22" s="211" t="s">
        <v>65</v>
      </c>
      <c r="D22" s="225"/>
      <c r="E22" s="4">
        <v>29992.62</v>
      </c>
      <c r="G22" s="6">
        <v>32347.25</v>
      </c>
    </row>
    <row r="23" spans="2:10" x14ac:dyDescent="0.3">
      <c r="B23" s="211" t="s">
        <v>66</v>
      </c>
      <c r="D23" s="225">
        <f>BP!D12</f>
        <v>6</v>
      </c>
      <c r="E23" s="4">
        <v>83425.759999999776</v>
      </c>
      <c r="G23" s="6">
        <v>-268550.76999999955</v>
      </c>
    </row>
    <row r="24" spans="2:10" x14ac:dyDescent="0.3">
      <c r="B24" s="211" t="s">
        <v>64</v>
      </c>
      <c r="D24" s="225">
        <f>BP!D18</f>
        <v>9</v>
      </c>
      <c r="E24" s="4">
        <v>-259910.10000000009</v>
      </c>
      <c r="G24" s="6">
        <v>-1009355.8900000001</v>
      </c>
    </row>
    <row r="25" spans="2:10" ht="15.75" x14ac:dyDescent="0.35">
      <c r="B25" s="210" t="s">
        <v>63</v>
      </c>
      <c r="D25" s="225"/>
      <c r="E25" s="4"/>
      <c r="G25" s="239"/>
    </row>
    <row r="26" spans="2:10" x14ac:dyDescent="0.3">
      <c r="B26" s="211" t="s">
        <v>29</v>
      </c>
      <c r="D26" s="225">
        <v>13</v>
      </c>
      <c r="E26" s="4">
        <v>-1523199.3000000003</v>
      </c>
      <c r="G26" s="238">
        <v>-856514.7200000002</v>
      </c>
    </row>
    <row r="27" spans="2:10" x14ac:dyDescent="0.3">
      <c r="B27" s="211" t="s">
        <v>129</v>
      </c>
      <c r="D27" s="225">
        <f>BP!P8</f>
        <v>11</v>
      </c>
      <c r="E27" s="4">
        <v>-428312.63999999966</v>
      </c>
      <c r="G27" s="4">
        <v>734684.94000000041</v>
      </c>
    </row>
    <row r="28" spans="2:10" x14ac:dyDescent="0.3">
      <c r="B28" s="211" t="s">
        <v>130</v>
      </c>
      <c r="D28" s="225">
        <f>BP!P9</f>
        <v>12</v>
      </c>
      <c r="E28" s="4">
        <v>8362284.9200000018</v>
      </c>
      <c r="G28" s="4">
        <v>14209913.850000009</v>
      </c>
    </row>
    <row r="29" spans="2:10" x14ac:dyDescent="0.3">
      <c r="B29" s="211" t="s">
        <v>155</v>
      </c>
      <c r="D29" s="225">
        <v>15</v>
      </c>
      <c r="E29" s="4">
        <v>24260772.669999998</v>
      </c>
      <c r="G29" s="4">
        <v>0</v>
      </c>
    </row>
    <row r="30" spans="2:10" x14ac:dyDescent="0.3">
      <c r="B30" s="211" t="s">
        <v>28</v>
      </c>
      <c r="D30" s="225" t="s">
        <v>147</v>
      </c>
      <c r="E30" s="4">
        <v>303867.52000000048</v>
      </c>
      <c r="G30" s="4">
        <v>644388.60999999987</v>
      </c>
    </row>
    <row r="31" spans="2:10" x14ac:dyDescent="0.3">
      <c r="B31" s="211" t="s">
        <v>62</v>
      </c>
      <c r="D31" s="226" t="s">
        <v>177</v>
      </c>
      <c r="E31" s="4">
        <v>-7525870.540000055</v>
      </c>
      <c r="G31" s="4">
        <v>-689290.00000002794</v>
      </c>
      <c r="J31" s="256"/>
    </row>
    <row r="32" spans="2:10" x14ac:dyDescent="0.3">
      <c r="B32" s="209" t="s">
        <v>61</v>
      </c>
      <c r="D32" s="225"/>
      <c r="E32" s="1"/>
      <c r="G32" s="1"/>
    </row>
    <row r="33" spans="2:7" x14ac:dyDescent="0.3">
      <c r="B33" s="210" t="s">
        <v>60</v>
      </c>
      <c r="D33" s="225"/>
      <c r="E33" s="4">
        <v>0</v>
      </c>
      <c r="G33" s="4">
        <v>0</v>
      </c>
    </row>
    <row r="34" spans="2:7" ht="6" customHeight="1" x14ac:dyDescent="0.3">
      <c r="B34" s="210"/>
      <c r="E34" s="4"/>
      <c r="G34" s="4"/>
    </row>
    <row r="35" spans="2:7" x14ac:dyDescent="0.3">
      <c r="B35" s="212" t="s">
        <v>59</v>
      </c>
      <c r="E35" s="5">
        <v>30085842.030000009</v>
      </c>
      <c r="G35" s="5">
        <v>8325808.8099998739</v>
      </c>
    </row>
    <row r="36" spans="2:7" ht="6" customHeight="1" x14ac:dyDescent="0.3">
      <c r="B36" s="8"/>
      <c r="E36" s="2"/>
      <c r="G36" s="2"/>
    </row>
    <row r="37" spans="2:7" x14ac:dyDescent="0.3">
      <c r="B37" s="209" t="s">
        <v>58</v>
      </c>
      <c r="E37" s="2"/>
      <c r="G37" s="2"/>
    </row>
    <row r="38" spans="2:7" x14ac:dyDescent="0.3">
      <c r="B38" s="209"/>
      <c r="E38" s="2"/>
      <c r="G38" s="2"/>
    </row>
    <row r="39" spans="2:7" x14ac:dyDescent="0.3">
      <c r="B39" s="213" t="s">
        <v>153</v>
      </c>
      <c r="E39" s="2">
        <v>0</v>
      </c>
      <c r="G39" s="2">
        <v>-7888.99</v>
      </c>
    </row>
    <row r="40" spans="2:7" x14ac:dyDescent="0.3">
      <c r="B40" s="213" t="s">
        <v>152</v>
      </c>
      <c r="E40" s="2">
        <v>0</v>
      </c>
      <c r="G40" s="2">
        <v>8564.5400000000009</v>
      </c>
    </row>
    <row r="41" spans="2:7" x14ac:dyDescent="0.3">
      <c r="B41" s="210" t="s">
        <v>57</v>
      </c>
      <c r="D41" s="225">
        <v>10</v>
      </c>
      <c r="E41" s="6">
        <v>-44964552.670000002</v>
      </c>
      <c r="G41" s="6">
        <v>-15255040.810000001</v>
      </c>
    </row>
    <row r="42" spans="2:7" ht="13.5" customHeight="1" x14ac:dyDescent="0.3">
      <c r="B42" s="210" t="s">
        <v>143</v>
      </c>
      <c r="D42" s="225"/>
      <c r="E42" s="6">
        <v>-57184.08</v>
      </c>
      <c r="G42" s="6">
        <v>-83784.079999999987</v>
      </c>
    </row>
    <row r="43" spans="2:7" x14ac:dyDescent="0.3">
      <c r="B43" s="212" t="s">
        <v>56</v>
      </c>
      <c r="E43" s="5">
        <v>-45021736.75</v>
      </c>
      <c r="G43" s="5">
        <v>-15338149.34</v>
      </c>
    </row>
    <row r="44" spans="2:7" ht="6" customHeight="1" x14ac:dyDescent="0.3">
      <c r="B44" s="209"/>
      <c r="E44" s="9"/>
      <c r="G44" s="9"/>
    </row>
    <row r="45" spans="2:7" x14ac:dyDescent="0.3">
      <c r="B45" s="209" t="s">
        <v>55</v>
      </c>
      <c r="E45" s="2"/>
      <c r="G45" s="2"/>
    </row>
    <row r="46" spans="2:7" ht="15" customHeight="1" x14ac:dyDescent="0.3">
      <c r="B46" s="210" t="s">
        <v>54</v>
      </c>
      <c r="E46" s="6"/>
      <c r="G46" s="6">
        <v>59879532.75</v>
      </c>
    </row>
    <row r="47" spans="2:7" ht="6" customHeight="1" x14ac:dyDescent="0.3">
      <c r="B47" s="8"/>
      <c r="E47" s="2"/>
      <c r="G47" s="2"/>
    </row>
    <row r="48" spans="2:7" x14ac:dyDescent="0.3">
      <c r="B48" s="212" t="s">
        <v>53</v>
      </c>
      <c r="E48" s="5">
        <v>0</v>
      </c>
      <c r="G48" s="5">
        <v>59879532.75</v>
      </c>
    </row>
    <row r="49" spans="1:8" ht="6" customHeight="1" x14ac:dyDescent="0.3">
      <c r="B49" s="8"/>
      <c r="E49" s="2"/>
      <c r="G49" s="2"/>
    </row>
    <row r="50" spans="1:8" x14ac:dyDescent="0.3">
      <c r="B50" s="212" t="s">
        <v>52</v>
      </c>
      <c r="E50" s="5">
        <v>-14935894.719999991</v>
      </c>
      <c r="G50" s="5">
        <v>52867192.219999872</v>
      </c>
    </row>
    <row r="51" spans="1:8" ht="6" customHeight="1" x14ac:dyDescent="0.3">
      <c r="B51" s="8"/>
      <c r="E51" s="2"/>
      <c r="G51" s="2"/>
    </row>
    <row r="52" spans="1:8" ht="15" customHeight="1" x14ac:dyDescent="0.3">
      <c r="B52" s="213" t="s">
        <v>113</v>
      </c>
      <c r="D52" s="225">
        <f>BP!D7</f>
        <v>4</v>
      </c>
      <c r="E52" s="4">
        <v>70658100.620000005</v>
      </c>
      <c r="G52" s="4">
        <v>17790908.399999999</v>
      </c>
    </row>
    <row r="53" spans="1:8" ht="6" customHeight="1" x14ac:dyDescent="0.3">
      <c r="B53" s="8"/>
      <c r="D53" s="225"/>
      <c r="E53" s="2"/>
      <c r="G53" s="2"/>
    </row>
    <row r="54" spans="1:8" ht="15" customHeight="1" x14ac:dyDescent="0.3">
      <c r="B54" s="213" t="s">
        <v>114</v>
      </c>
      <c r="D54" s="225">
        <f>D52</f>
        <v>4</v>
      </c>
      <c r="E54" s="4">
        <v>55722205.890000001</v>
      </c>
      <c r="G54" s="4">
        <v>70658100.620000005</v>
      </c>
    </row>
    <row r="55" spans="1:8" ht="6" customHeight="1" x14ac:dyDescent="0.3">
      <c r="B55" s="8"/>
      <c r="E55" s="2"/>
      <c r="G55" s="2"/>
    </row>
    <row r="56" spans="1:8" x14ac:dyDescent="0.3">
      <c r="A56" s="213"/>
      <c r="B56" s="212" t="s">
        <v>51</v>
      </c>
      <c r="E56" s="5">
        <v>-14935894.730000004</v>
      </c>
      <c r="G56" s="5">
        <v>52867192.220000006</v>
      </c>
    </row>
    <row r="57" spans="1:8" x14ac:dyDescent="0.3">
      <c r="B57" s="214" t="s">
        <v>48</v>
      </c>
    </row>
    <row r="58" spans="1:8" x14ac:dyDescent="0.3">
      <c r="E58" s="70"/>
      <c r="F58" s="70"/>
      <c r="G58" s="70"/>
      <c r="H58" s="70"/>
    </row>
  </sheetData>
  <mergeCells count="4">
    <mergeCell ref="D4:D6"/>
    <mergeCell ref="B4:B6"/>
    <mergeCell ref="A1:H2"/>
    <mergeCell ref="E4:G5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72" orientation="portrait" r:id="rId1"/>
  <ignoredErrors>
    <ignoredError sqref="D3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Q58"/>
  <sheetViews>
    <sheetView showGridLines="0" zoomScale="80" zoomScaleNormal="80" zoomScaleSheetLayoutView="90" workbookViewId="0">
      <selection activeCell="E15" sqref="E15"/>
    </sheetView>
  </sheetViews>
  <sheetFormatPr defaultRowHeight="15" x14ac:dyDescent="0.3"/>
  <cols>
    <col min="1" max="1" width="4.6640625" style="155" customWidth="1"/>
    <col min="2" max="2" width="8.1640625" style="175" customWidth="1"/>
    <col min="3" max="3" width="68.33203125" style="154" bestFit="1" customWidth="1"/>
    <col min="4" max="4" width="2" style="154" customWidth="1"/>
    <col min="5" max="5" width="11.6640625" style="287" customWidth="1"/>
    <col min="6" max="6" width="2" style="154" customWidth="1"/>
    <col min="7" max="7" width="17.83203125" style="154" customWidth="1"/>
    <col min="8" max="8" width="2.33203125" style="154" customWidth="1"/>
    <col min="9" max="9" width="17.83203125" style="154" customWidth="1"/>
    <col min="10" max="10" width="10.33203125" style="154" customWidth="1"/>
    <col min="11" max="11" width="3.33203125" style="154" customWidth="1"/>
    <col min="12" max="12" width="9.83203125" style="154" customWidth="1"/>
    <col min="13" max="13" width="9.33203125" style="154"/>
    <col min="14" max="14" width="17.83203125" style="154" customWidth="1"/>
    <col min="15" max="16384" width="9.33203125" style="154"/>
  </cols>
  <sheetData>
    <row r="1" spans="1:17" ht="15.75" customHeight="1" x14ac:dyDescent="0.3">
      <c r="A1" s="286" t="s">
        <v>116</v>
      </c>
      <c r="B1" s="286"/>
      <c r="C1" s="286"/>
      <c r="D1" s="286"/>
      <c r="E1" s="286"/>
      <c r="F1" s="286"/>
      <c r="G1" s="286"/>
      <c r="H1" s="286"/>
      <c r="I1" s="286"/>
    </row>
    <row r="2" spans="1:17" x14ac:dyDescent="0.3">
      <c r="A2" s="286"/>
      <c r="B2" s="286"/>
      <c r="C2" s="286"/>
      <c r="D2" s="286"/>
      <c r="E2" s="286"/>
      <c r="F2" s="286"/>
      <c r="G2" s="286"/>
      <c r="H2" s="286"/>
      <c r="I2" s="286"/>
    </row>
    <row r="3" spans="1:17" ht="15.75" customHeight="1" x14ac:dyDescent="0.3">
      <c r="B3" s="156"/>
      <c r="C3" s="157"/>
      <c r="D3" s="158"/>
      <c r="E3" s="162"/>
      <c r="F3" s="158"/>
      <c r="G3" s="159"/>
      <c r="H3" s="159"/>
      <c r="I3" s="159"/>
    </row>
    <row r="4" spans="1:17" ht="34.5" customHeight="1" x14ac:dyDescent="0.3">
      <c r="B4" s="160"/>
      <c r="C4" s="161" t="s">
        <v>45</v>
      </c>
      <c r="D4" s="158"/>
      <c r="E4" s="161" t="s">
        <v>16</v>
      </c>
      <c r="F4" s="158"/>
      <c r="G4" s="285" t="s">
        <v>156</v>
      </c>
      <c r="H4" s="285"/>
      <c r="I4" s="285"/>
    </row>
    <row r="5" spans="1:17" ht="21.75" customHeight="1" x14ac:dyDescent="0.3">
      <c r="B5" s="162"/>
      <c r="C5" s="163"/>
      <c r="D5" s="164"/>
      <c r="E5" s="165"/>
      <c r="F5" s="164"/>
      <c r="G5" s="166">
        <v>2022</v>
      </c>
      <c r="H5" s="167"/>
      <c r="I5" s="166">
        <v>2021</v>
      </c>
      <c r="N5" s="167"/>
    </row>
    <row r="6" spans="1:17" x14ac:dyDescent="0.3">
      <c r="B6" s="162"/>
      <c r="C6" s="163"/>
      <c r="D6" s="164"/>
      <c r="E6" s="165"/>
      <c r="F6" s="164"/>
      <c r="G6" s="101"/>
      <c r="H6" s="168"/>
      <c r="I6" s="75"/>
      <c r="N6" s="167"/>
    </row>
    <row r="7" spans="1:17" ht="15.75" x14ac:dyDescent="0.35">
      <c r="B7" s="169">
        <v>1</v>
      </c>
      <c r="C7" s="170" t="s">
        <v>109</v>
      </c>
      <c r="D7" s="171"/>
      <c r="E7" s="165"/>
      <c r="F7" s="171"/>
      <c r="G7" s="172">
        <v>103378774.43000001</v>
      </c>
      <c r="H7" s="173"/>
      <c r="I7" s="172">
        <v>87888493.280000001</v>
      </c>
      <c r="N7" s="173"/>
      <c r="O7" s="174"/>
    </row>
    <row r="8" spans="1:17" ht="15.75" x14ac:dyDescent="0.35">
      <c r="B8" s="175" t="s">
        <v>108</v>
      </c>
      <c r="C8" s="176" t="s">
        <v>107</v>
      </c>
      <c r="D8" s="176"/>
      <c r="E8" s="155">
        <v>22</v>
      </c>
      <c r="F8" s="176"/>
      <c r="G8" s="177">
        <v>104749974</v>
      </c>
      <c r="H8" s="178"/>
      <c r="I8" s="179">
        <v>88469944.700000003</v>
      </c>
      <c r="N8" s="179"/>
      <c r="O8" s="174"/>
    </row>
    <row r="9" spans="1:17" ht="15.75" x14ac:dyDescent="0.35">
      <c r="B9" s="175" t="s">
        <v>106</v>
      </c>
      <c r="C9" s="176" t="s">
        <v>105</v>
      </c>
      <c r="D9" s="180"/>
      <c r="E9" s="155">
        <v>25</v>
      </c>
      <c r="F9" s="180"/>
      <c r="G9" s="177">
        <v>-2739183.22</v>
      </c>
      <c r="H9" s="178"/>
      <c r="I9" s="179">
        <v>-1657645.58</v>
      </c>
      <c r="N9" s="179"/>
      <c r="O9" s="174"/>
    </row>
    <row r="10" spans="1:17" ht="15.75" x14ac:dyDescent="0.35">
      <c r="B10" s="175" t="s">
        <v>162</v>
      </c>
      <c r="C10" s="176" t="s">
        <v>163</v>
      </c>
      <c r="D10" s="180"/>
      <c r="E10" s="155">
        <v>27</v>
      </c>
      <c r="F10" s="180"/>
      <c r="G10" s="177">
        <v>1367983.6500000006</v>
      </c>
      <c r="H10" s="178"/>
      <c r="I10" s="179">
        <v>1076194.1599999999</v>
      </c>
      <c r="N10" s="179"/>
      <c r="O10" s="174"/>
    </row>
    <row r="11" spans="1:17" ht="6" customHeight="1" x14ac:dyDescent="0.3">
      <c r="B11" s="181"/>
      <c r="C11" s="182"/>
      <c r="D11" s="164"/>
      <c r="E11" s="155"/>
      <c r="F11" s="164"/>
      <c r="G11" s="183"/>
      <c r="H11" s="184"/>
      <c r="I11" s="183"/>
      <c r="N11" s="184"/>
    </row>
    <row r="12" spans="1:17" ht="15.75" x14ac:dyDescent="0.35">
      <c r="B12" s="163">
        <v>2</v>
      </c>
      <c r="C12" s="185" t="s">
        <v>104</v>
      </c>
      <c r="D12" s="171"/>
      <c r="E12" s="165"/>
      <c r="F12" s="171"/>
      <c r="G12" s="172">
        <v>-188246417.53999999</v>
      </c>
      <c r="H12" s="173"/>
      <c r="I12" s="172">
        <v>-49413357.75</v>
      </c>
      <c r="N12" s="173"/>
      <c r="O12" s="174"/>
    </row>
    <row r="13" spans="1:17" ht="15.75" x14ac:dyDescent="0.35">
      <c r="B13" s="175" t="s">
        <v>103</v>
      </c>
      <c r="C13" s="176" t="s">
        <v>136</v>
      </c>
      <c r="D13" s="176"/>
      <c r="E13" s="155" t="s">
        <v>178</v>
      </c>
      <c r="F13" s="176"/>
      <c r="G13" s="177">
        <v>-20346877.719999999</v>
      </c>
      <c r="H13" s="178"/>
      <c r="I13" s="179">
        <v>-16533057.91</v>
      </c>
      <c r="N13" s="179"/>
      <c r="O13" s="174"/>
    </row>
    <row r="14" spans="1:17" ht="15.75" x14ac:dyDescent="0.35">
      <c r="B14" s="175" t="s">
        <v>101</v>
      </c>
      <c r="C14" s="176" t="s">
        <v>102</v>
      </c>
      <c r="D14" s="176"/>
      <c r="E14" s="155" t="s">
        <v>179</v>
      </c>
      <c r="F14" s="176"/>
      <c r="G14" s="177">
        <v>-12484788.74</v>
      </c>
      <c r="H14" s="178"/>
      <c r="I14" s="179">
        <v>-8412744.25</v>
      </c>
      <c r="N14" s="179"/>
      <c r="O14" s="174"/>
    </row>
    <row r="15" spans="1:17" ht="15.75" x14ac:dyDescent="0.35">
      <c r="B15" s="175" t="s">
        <v>99</v>
      </c>
      <c r="C15" s="176" t="s">
        <v>100</v>
      </c>
      <c r="D15" s="176"/>
      <c r="E15" s="155">
        <v>10</v>
      </c>
      <c r="F15" s="176"/>
      <c r="G15" s="177">
        <v>-159573335.69999999</v>
      </c>
      <c r="H15" s="178"/>
      <c r="I15" s="179">
        <v>-17938161.509999998</v>
      </c>
      <c r="L15" s="186"/>
      <c r="N15" s="179"/>
      <c r="O15" s="174"/>
      <c r="P15" s="174"/>
      <c r="Q15" s="187"/>
    </row>
    <row r="16" spans="1:17" ht="15.75" x14ac:dyDescent="0.35">
      <c r="B16" s="175" t="s">
        <v>137</v>
      </c>
      <c r="C16" s="176" t="s">
        <v>164</v>
      </c>
      <c r="D16" s="176"/>
      <c r="E16" s="155">
        <v>26</v>
      </c>
      <c r="F16" s="176"/>
      <c r="G16" s="177">
        <v>4158584.6199999992</v>
      </c>
      <c r="H16" s="184"/>
      <c r="I16" s="184">
        <v>-6529394.0799999991</v>
      </c>
      <c r="N16" s="184"/>
      <c r="O16" s="174"/>
    </row>
    <row r="17" spans="2:16" ht="6" customHeight="1" x14ac:dyDescent="0.3">
      <c r="B17" s="181"/>
      <c r="C17" s="164"/>
      <c r="D17" s="164"/>
      <c r="E17" s="155"/>
      <c r="F17" s="164"/>
      <c r="G17" s="184"/>
      <c r="H17" s="184"/>
      <c r="I17" s="184"/>
      <c r="N17" s="184"/>
    </row>
    <row r="18" spans="2:16" ht="15.75" x14ac:dyDescent="0.35">
      <c r="B18" s="169">
        <v>3</v>
      </c>
      <c r="C18" s="170" t="s">
        <v>98</v>
      </c>
      <c r="D18" s="171"/>
      <c r="E18" s="165"/>
      <c r="F18" s="171"/>
      <c r="G18" s="172">
        <v>-84867643.109999985</v>
      </c>
      <c r="H18" s="173"/>
      <c r="I18" s="172">
        <v>38475135.530000001</v>
      </c>
      <c r="N18" s="173"/>
      <c r="O18" s="174"/>
    </row>
    <row r="19" spans="2:16" ht="4.5" customHeight="1" x14ac:dyDescent="0.3">
      <c r="B19" s="169"/>
      <c r="C19" s="170"/>
      <c r="D19" s="171"/>
      <c r="E19" s="165"/>
      <c r="F19" s="171"/>
      <c r="G19" s="172"/>
      <c r="H19" s="173"/>
      <c r="I19" s="172"/>
      <c r="N19" s="173"/>
    </row>
    <row r="20" spans="2:16" ht="15.75" x14ac:dyDescent="0.35">
      <c r="B20" s="169">
        <v>4</v>
      </c>
      <c r="C20" s="170" t="s">
        <v>97</v>
      </c>
      <c r="D20" s="171"/>
      <c r="E20" s="165"/>
      <c r="F20" s="171"/>
      <c r="G20" s="172">
        <v>-16662259.979999999</v>
      </c>
      <c r="H20" s="173"/>
      <c r="I20" s="172">
        <v>-17023964.16</v>
      </c>
      <c r="N20" s="173"/>
      <c r="O20" s="174"/>
    </row>
    <row r="21" spans="2:16" ht="15.75" x14ac:dyDescent="0.35">
      <c r="B21" s="175" t="s">
        <v>96</v>
      </c>
      <c r="C21" s="176" t="s">
        <v>69</v>
      </c>
      <c r="D21" s="180"/>
      <c r="E21" s="155" t="s">
        <v>178</v>
      </c>
      <c r="F21" s="180"/>
      <c r="G21" s="177">
        <v>-16662259.979999999</v>
      </c>
      <c r="H21" s="178"/>
      <c r="I21" s="179">
        <v>-17023964.16</v>
      </c>
      <c r="L21" s="187"/>
      <c r="N21" s="179"/>
      <c r="O21" s="174"/>
      <c r="P21" s="174"/>
    </row>
    <row r="22" spans="2:16" ht="6" customHeight="1" x14ac:dyDescent="0.3">
      <c r="B22" s="181"/>
      <c r="C22" s="164"/>
      <c r="D22" s="164"/>
      <c r="E22" s="155"/>
      <c r="F22" s="164"/>
      <c r="G22" s="184"/>
      <c r="H22" s="184"/>
      <c r="I22" s="184"/>
      <c r="N22" s="184"/>
    </row>
    <row r="23" spans="2:16" ht="15.75" x14ac:dyDescent="0.35">
      <c r="B23" s="169">
        <v>5</v>
      </c>
      <c r="C23" s="170" t="s">
        <v>95</v>
      </c>
      <c r="D23" s="171"/>
      <c r="E23" s="165"/>
      <c r="F23" s="171"/>
      <c r="G23" s="172">
        <v>-101529903.08999999</v>
      </c>
      <c r="H23" s="173"/>
      <c r="I23" s="172">
        <v>21451171.370000001</v>
      </c>
      <c r="N23" s="173"/>
      <c r="O23" s="174"/>
    </row>
    <row r="24" spans="2:16" ht="4.5" customHeight="1" x14ac:dyDescent="0.3">
      <c r="B24" s="188"/>
      <c r="C24" s="189"/>
      <c r="D24" s="164"/>
      <c r="E24" s="155"/>
      <c r="F24" s="164"/>
      <c r="G24" s="190"/>
      <c r="H24" s="184"/>
      <c r="I24" s="190"/>
      <c r="N24" s="184"/>
    </row>
    <row r="25" spans="2:16" ht="15.75" x14ac:dyDescent="0.35">
      <c r="B25" s="163">
        <v>6</v>
      </c>
      <c r="C25" s="185" t="s">
        <v>94</v>
      </c>
      <c r="D25" s="171"/>
      <c r="E25" s="165"/>
      <c r="F25" s="171"/>
      <c r="G25" s="191">
        <v>11740113.220000001</v>
      </c>
      <c r="H25" s="173"/>
      <c r="I25" s="191">
        <v>11145976.09</v>
      </c>
      <c r="N25" s="173"/>
      <c r="O25" s="174"/>
    </row>
    <row r="26" spans="2:16" ht="15.75" x14ac:dyDescent="0.35">
      <c r="B26" s="175" t="s">
        <v>93</v>
      </c>
      <c r="C26" s="176" t="s">
        <v>35</v>
      </c>
      <c r="D26" s="176"/>
      <c r="E26" s="155">
        <v>28</v>
      </c>
      <c r="F26" s="176"/>
      <c r="G26" s="177">
        <v>11740113.220000001</v>
      </c>
      <c r="H26" s="178"/>
      <c r="I26" s="179">
        <v>11145976.09</v>
      </c>
      <c r="N26" s="179"/>
      <c r="O26" s="174"/>
    </row>
    <row r="27" spans="2:16" ht="6" customHeight="1" x14ac:dyDescent="0.3">
      <c r="B27" s="181"/>
      <c r="C27" s="164"/>
      <c r="D27" s="164"/>
      <c r="E27" s="155"/>
      <c r="F27" s="164"/>
      <c r="G27" s="184"/>
      <c r="H27" s="184"/>
      <c r="I27" s="184"/>
      <c r="N27" s="184"/>
    </row>
    <row r="28" spans="2:16" x14ac:dyDescent="0.3">
      <c r="B28" s="169">
        <v>7</v>
      </c>
      <c r="C28" s="170" t="s">
        <v>92</v>
      </c>
      <c r="D28" s="171"/>
      <c r="E28" s="165"/>
      <c r="F28" s="171"/>
      <c r="G28" s="172">
        <v>-89789789.86999999</v>
      </c>
      <c r="H28" s="173"/>
      <c r="I28" s="172">
        <v>32597147.460000001</v>
      </c>
      <c r="K28" s="192"/>
      <c r="N28" s="173"/>
    </row>
    <row r="29" spans="2:16" ht="5.25" customHeight="1" x14ac:dyDescent="0.3">
      <c r="B29" s="188"/>
      <c r="C29" s="164"/>
      <c r="D29" s="164"/>
      <c r="E29" s="155"/>
      <c r="F29" s="164"/>
      <c r="G29" s="184"/>
      <c r="H29" s="184"/>
      <c r="I29" s="184"/>
      <c r="N29" s="184"/>
    </row>
    <row r="30" spans="2:16" ht="15.75" x14ac:dyDescent="0.35">
      <c r="B30" s="169">
        <v>8</v>
      </c>
      <c r="C30" s="170" t="s">
        <v>91</v>
      </c>
      <c r="D30" s="171"/>
      <c r="E30" s="165"/>
      <c r="F30" s="171"/>
      <c r="G30" s="172">
        <v>-89789789.86999999</v>
      </c>
      <c r="H30" s="173"/>
      <c r="I30" s="172">
        <v>32597147.460000023</v>
      </c>
      <c r="L30" s="187"/>
      <c r="N30" s="173"/>
      <c r="O30" s="174"/>
    </row>
    <row r="31" spans="2:16" ht="15.75" x14ac:dyDescent="0.35">
      <c r="B31" s="193" t="s">
        <v>90</v>
      </c>
      <c r="C31" s="194" t="s">
        <v>89</v>
      </c>
      <c r="D31" s="194"/>
      <c r="E31" s="155"/>
      <c r="F31" s="194"/>
      <c r="G31" s="195">
        <v>45923666.43</v>
      </c>
      <c r="H31" s="173"/>
      <c r="I31" s="195">
        <v>40714218.660000011</v>
      </c>
      <c r="N31" s="173"/>
      <c r="O31" s="174"/>
    </row>
    <row r="32" spans="2:16" ht="15.75" x14ac:dyDescent="0.35">
      <c r="B32" s="175" t="s">
        <v>88</v>
      </c>
      <c r="C32" s="196" t="s">
        <v>87</v>
      </c>
      <c r="D32" s="196"/>
      <c r="E32" s="155" t="s">
        <v>178</v>
      </c>
      <c r="F32" s="196"/>
      <c r="G32" s="177">
        <v>34556590.809999995</v>
      </c>
      <c r="H32" s="184"/>
      <c r="I32" s="184">
        <v>29886265.600000005</v>
      </c>
      <c r="N32" s="184"/>
      <c r="O32" s="174"/>
    </row>
    <row r="33" spans="1:15" ht="15.75" x14ac:dyDescent="0.35">
      <c r="B33" s="175" t="s">
        <v>86</v>
      </c>
      <c r="C33" s="196" t="s">
        <v>85</v>
      </c>
      <c r="D33" s="196"/>
      <c r="E33" s="155" t="s">
        <v>178</v>
      </c>
      <c r="F33" s="196"/>
      <c r="G33" s="177">
        <v>8273781.5600000005</v>
      </c>
      <c r="H33" s="184"/>
      <c r="I33" s="184">
        <v>8554021.9000000004</v>
      </c>
      <c r="L33" s="174"/>
      <c r="N33" s="184"/>
      <c r="O33" s="174"/>
    </row>
    <row r="34" spans="1:15" ht="15.75" x14ac:dyDescent="0.35">
      <c r="B34" s="175" t="s">
        <v>138</v>
      </c>
      <c r="C34" s="196" t="s">
        <v>139</v>
      </c>
      <c r="D34" s="196"/>
      <c r="E34" s="155" t="s">
        <v>178</v>
      </c>
      <c r="F34" s="196"/>
      <c r="G34" s="177">
        <v>3093294.06</v>
      </c>
      <c r="H34" s="184"/>
      <c r="I34" s="184">
        <v>2273931.16</v>
      </c>
      <c r="L34" s="174"/>
      <c r="N34" s="184"/>
      <c r="O34" s="174"/>
    </row>
    <row r="35" spans="1:15" ht="6" customHeight="1" x14ac:dyDescent="0.3">
      <c r="C35" s="164"/>
      <c r="D35" s="164"/>
      <c r="E35" s="155"/>
      <c r="F35" s="164"/>
      <c r="G35" s="197"/>
      <c r="H35" s="198"/>
      <c r="I35" s="197"/>
      <c r="N35" s="197"/>
    </row>
    <row r="36" spans="1:15" ht="15.75" x14ac:dyDescent="0.35">
      <c r="B36" s="193" t="s">
        <v>84</v>
      </c>
      <c r="C36" s="194" t="s">
        <v>82</v>
      </c>
      <c r="D36" s="194"/>
      <c r="E36" s="165"/>
      <c r="F36" s="194"/>
      <c r="G36" s="173">
        <v>19518226.939999998</v>
      </c>
      <c r="H36" s="173"/>
      <c r="I36" s="173">
        <v>18963381.359999999</v>
      </c>
      <c r="N36" s="173"/>
      <c r="O36" s="174"/>
    </row>
    <row r="37" spans="1:15" x14ac:dyDescent="0.3">
      <c r="B37" s="175" t="s">
        <v>83</v>
      </c>
      <c r="C37" s="196" t="s">
        <v>167</v>
      </c>
      <c r="D37" s="196"/>
      <c r="E37" s="155"/>
      <c r="F37" s="196"/>
      <c r="G37" s="177">
        <v>15846859.6</v>
      </c>
      <c r="H37" s="184"/>
      <c r="I37" s="184">
        <v>15265289.02</v>
      </c>
    </row>
    <row r="38" spans="1:15" x14ac:dyDescent="0.3">
      <c r="B38" s="175" t="s">
        <v>165</v>
      </c>
      <c r="C38" s="196" t="s">
        <v>168</v>
      </c>
      <c r="D38" s="196"/>
      <c r="E38" s="155"/>
      <c r="F38" s="196"/>
      <c r="G38" s="177">
        <v>3456.92</v>
      </c>
      <c r="H38" s="184"/>
      <c r="I38" s="184">
        <v>4303.84</v>
      </c>
    </row>
    <row r="39" spans="1:15" x14ac:dyDescent="0.3">
      <c r="B39" s="175" t="s">
        <v>166</v>
      </c>
      <c r="C39" s="196" t="s">
        <v>169</v>
      </c>
      <c r="D39" s="196"/>
      <c r="E39" s="155"/>
      <c r="F39" s="196"/>
      <c r="G39" s="177">
        <v>3667910.42</v>
      </c>
      <c r="H39" s="184"/>
      <c r="I39" s="184">
        <v>3693788.4999999995</v>
      </c>
    </row>
    <row r="40" spans="1:15" ht="6" customHeight="1" x14ac:dyDescent="0.3">
      <c r="C40" s="164"/>
      <c r="D40" s="164"/>
      <c r="E40" s="155"/>
      <c r="F40" s="164"/>
      <c r="G40" s="184"/>
      <c r="H40" s="184"/>
      <c r="I40" s="184"/>
    </row>
    <row r="41" spans="1:15" x14ac:dyDescent="0.3">
      <c r="B41" s="193" t="s">
        <v>81</v>
      </c>
      <c r="C41" s="194" t="s">
        <v>80</v>
      </c>
      <c r="D41" s="194"/>
      <c r="E41" s="165"/>
      <c r="F41" s="194"/>
      <c r="G41" s="173">
        <v>56409259.700000003</v>
      </c>
      <c r="H41" s="173"/>
      <c r="I41" s="173">
        <v>40398240.68</v>
      </c>
    </row>
    <row r="42" spans="1:15" x14ac:dyDescent="0.3">
      <c r="B42" s="175" t="s">
        <v>79</v>
      </c>
      <c r="C42" s="196" t="s">
        <v>78</v>
      </c>
      <c r="D42" s="196"/>
      <c r="E42" s="155">
        <v>28</v>
      </c>
      <c r="F42" s="196"/>
      <c r="G42" s="177">
        <v>56409259.700000003</v>
      </c>
      <c r="H42" s="184"/>
      <c r="I42" s="184">
        <v>40398240.68</v>
      </c>
    </row>
    <row r="43" spans="1:15" x14ac:dyDescent="0.3">
      <c r="B43" s="175" t="s">
        <v>77</v>
      </c>
      <c r="C43" s="196" t="s">
        <v>76</v>
      </c>
      <c r="D43" s="196"/>
      <c r="E43" s="155"/>
      <c r="F43" s="196"/>
      <c r="G43" s="177">
        <v>0</v>
      </c>
      <c r="H43" s="184"/>
      <c r="I43" s="184">
        <v>0</v>
      </c>
    </row>
    <row r="44" spans="1:15" ht="6" customHeight="1" x14ac:dyDescent="0.3">
      <c r="C44" s="164"/>
      <c r="D44" s="164"/>
      <c r="E44" s="155"/>
      <c r="F44" s="164"/>
      <c r="G44" s="184"/>
      <c r="H44" s="184"/>
      <c r="I44" s="184"/>
    </row>
    <row r="45" spans="1:15" x14ac:dyDescent="0.3">
      <c r="B45" s="193" t="s">
        <v>75</v>
      </c>
      <c r="C45" s="194" t="s">
        <v>74</v>
      </c>
      <c r="D45" s="194"/>
      <c r="E45" s="165"/>
      <c r="F45" s="194"/>
      <c r="G45" s="173">
        <v>-211640942.94</v>
      </c>
      <c r="H45" s="173"/>
      <c r="I45" s="173">
        <v>-67478693.239999995</v>
      </c>
    </row>
    <row r="46" spans="1:15" x14ac:dyDescent="0.3">
      <c r="A46" s="154"/>
      <c r="B46" s="175" t="s">
        <v>73</v>
      </c>
      <c r="C46" s="196" t="s">
        <v>72</v>
      </c>
      <c r="D46" s="196"/>
      <c r="E46" s="155" t="s">
        <v>170</v>
      </c>
      <c r="F46" s="196"/>
      <c r="G46" s="184">
        <v>-211640942.94</v>
      </c>
      <c r="H46" s="184"/>
      <c r="I46" s="184">
        <v>-67478693.239999995</v>
      </c>
    </row>
    <row r="47" spans="1:15" ht="3.75" customHeight="1" x14ac:dyDescent="0.3">
      <c r="A47" s="154"/>
      <c r="B47" s="181"/>
      <c r="C47" s="199"/>
      <c r="G47" s="199"/>
      <c r="I47" s="199"/>
    </row>
    <row r="48" spans="1:15" x14ac:dyDescent="0.3">
      <c r="A48" s="154"/>
      <c r="B48" s="175" t="s">
        <v>48</v>
      </c>
    </row>
    <row r="49" spans="1:12" x14ac:dyDescent="0.3">
      <c r="A49" s="154"/>
      <c r="G49" s="187">
        <f>G46-DRE!F32</f>
        <v>0</v>
      </c>
      <c r="I49" s="187">
        <f>I46-DRE!H32</f>
        <v>0</v>
      </c>
    </row>
    <row r="50" spans="1:12" x14ac:dyDescent="0.3">
      <c r="A50" s="154"/>
      <c r="H50" s="284"/>
      <c r="J50" s="200"/>
      <c r="K50" s="201"/>
      <c r="L50" s="202"/>
    </row>
    <row r="51" spans="1:12" x14ac:dyDescent="0.3">
      <c r="A51" s="154"/>
      <c r="H51" s="284"/>
      <c r="J51" s="200"/>
      <c r="K51" s="201"/>
      <c r="L51" s="202"/>
    </row>
    <row r="52" spans="1:12" x14ac:dyDescent="0.3">
      <c r="A52" s="154"/>
      <c r="H52" s="284"/>
      <c r="J52" s="200"/>
      <c r="K52" s="201"/>
      <c r="L52" s="202"/>
    </row>
    <row r="53" spans="1:12" x14ac:dyDescent="0.3">
      <c r="A53" s="154"/>
      <c r="J53" s="200"/>
      <c r="K53" s="201"/>
      <c r="L53" s="202"/>
    </row>
    <row r="54" spans="1:12" x14ac:dyDescent="0.3">
      <c r="A54" s="154"/>
      <c r="J54" s="200"/>
      <c r="K54" s="201"/>
      <c r="L54" s="202"/>
    </row>
    <row r="55" spans="1:12" x14ac:dyDescent="0.3">
      <c r="A55" s="154"/>
      <c r="J55" s="200"/>
      <c r="K55" s="201"/>
      <c r="L55" s="202"/>
    </row>
    <row r="56" spans="1:12" x14ac:dyDescent="0.3">
      <c r="A56" s="154"/>
      <c r="J56" s="200"/>
      <c r="K56" s="201"/>
      <c r="L56" s="202"/>
    </row>
    <row r="57" spans="1:12" x14ac:dyDescent="0.3">
      <c r="A57" s="154"/>
      <c r="J57" s="201"/>
      <c r="K57" s="201"/>
    </row>
    <row r="58" spans="1:12" x14ac:dyDescent="0.3">
      <c r="A58" s="154"/>
    </row>
  </sheetData>
  <mergeCells count="3">
    <mergeCell ref="H50:H52"/>
    <mergeCell ref="G4:I4"/>
    <mergeCell ref="A1:I2"/>
  </mergeCells>
  <phoneticPr fontId="27" type="noConversion"/>
  <pageMargins left="0.511811024" right="0.511811024" top="0.78740157499999996" bottom="0.78740157499999996" header="0.31496062000000002" footer="0.31496062000000002"/>
  <pageSetup paperSize="9" scale="6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f93f0b-5040-45d8-9ffd-a608ab622721">
      <Terms xmlns="http://schemas.microsoft.com/office/infopath/2007/PartnerControls"/>
    </lcf76f155ced4ddcb4097134ff3c332f>
    <TaxCatchAll xmlns="a0ae9db8-5881-40b3-bba9-bcde62de565e" xsi:nil="true"/>
    <_Flow_SignoffStatus xmlns="1bf93f0b-5040-45d8-9ffd-a608ab62272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82026E50F43345886C3DF551F6BFC7" ma:contentTypeVersion="15" ma:contentTypeDescription="Create a new document." ma:contentTypeScope="" ma:versionID="1b2832400830005447e0068da6e793ab">
  <xsd:schema xmlns:xsd="http://www.w3.org/2001/XMLSchema" xmlns:xs="http://www.w3.org/2001/XMLSchema" xmlns:p="http://schemas.microsoft.com/office/2006/metadata/properties" xmlns:ns2="1bf93f0b-5040-45d8-9ffd-a608ab622721" xmlns:ns3="a0ae9db8-5881-40b3-bba9-bcde62de565e" targetNamespace="http://schemas.microsoft.com/office/2006/metadata/properties" ma:root="true" ma:fieldsID="f63b146d4cf9008ce0270545b7b65b85" ns2:_="" ns3:_="">
    <xsd:import namespace="1bf93f0b-5040-45d8-9ffd-a608ab622721"/>
    <xsd:import namespace="a0ae9db8-5881-40b3-bba9-bcde62de56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f93f0b-5040-45d8-9ffd-a608ab6227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65db2085-f7f7-4ac9-86fd-2e830e2bcf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ae9db8-5881-40b3-bba9-bcde62de565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be102be-8071-4963-a434-8bd5b5b1feb5}" ma:internalName="TaxCatchAll" ma:showField="CatchAllData" ma:web="a0ae9db8-5881-40b3-bba9-bcde62de56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5FA2F0-8431-4298-9F88-DD2F284818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314335-7764-4203-ADD3-4447E482F68D}">
  <ds:schemaRefs>
    <ds:schemaRef ds:uri="http://schemas.microsoft.com/office/2006/metadata/properties"/>
    <ds:schemaRef ds:uri="http://schemas.microsoft.com/office/infopath/2007/PartnerControls"/>
    <ds:schemaRef ds:uri="1bf93f0b-5040-45d8-9ffd-a608ab622721"/>
    <ds:schemaRef ds:uri="a0ae9db8-5881-40b3-bba9-bcde62de565e"/>
  </ds:schemaRefs>
</ds:datastoreItem>
</file>

<file path=customXml/itemProps3.xml><?xml version="1.0" encoding="utf-8"?>
<ds:datastoreItem xmlns:ds="http://schemas.openxmlformats.org/officeDocument/2006/customXml" ds:itemID="{6514CDD9-9CB5-4BCB-9740-2E9E09EF5A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f93f0b-5040-45d8-9ffd-a608ab622721"/>
    <ds:schemaRef ds:uri="a0ae9db8-5881-40b3-bba9-bcde62de56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4</vt:i4>
      </vt:variant>
    </vt:vector>
  </HeadingPairs>
  <TitlesOfParts>
    <vt:vector size="10" baseType="lpstr">
      <vt:lpstr>BP</vt:lpstr>
      <vt:lpstr>DRE</vt:lpstr>
      <vt:lpstr>DRA</vt:lpstr>
      <vt:lpstr>DMPL</vt:lpstr>
      <vt:lpstr>DFC</vt:lpstr>
      <vt:lpstr>DVA</vt:lpstr>
      <vt:lpstr>BP!Area_de_impressao</vt:lpstr>
      <vt:lpstr>DFC!Area_de_impressao</vt:lpstr>
      <vt:lpstr>DRE!Area_de_impressao</vt:lpstr>
      <vt:lpstr>DVA!Area_de_impressao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Narayana Dutra</dc:creator>
  <cp:lastModifiedBy>Audiplanner</cp:lastModifiedBy>
  <cp:lastPrinted>2020-11-25T18:14:02Z</cp:lastPrinted>
  <dcterms:created xsi:type="dcterms:W3CDTF">2018-11-09T19:08:34Z</dcterms:created>
  <dcterms:modified xsi:type="dcterms:W3CDTF">2023-09-14T22:58:25Z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0x010100B682026E50F43345886C3DF551F6BFC7</vt:lpwstr>
  </property>
  <property fmtid="{D5CDD505-2E9C-101B-9397-08002B2CF9AE}" pid="3" name="Order">
    <vt:r8>151000</vt:r8>
  </property>
  <property fmtid="{D5CDD505-2E9C-101B-9397-08002B2CF9AE}" pid="4" name="MediaServiceImageTags">
    <vt:lpwstr/>
  </property>
</Properties>
</file>