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ntabilidade\Demonstrações Contábeis\1. Demonstrações\2022\"/>
    </mc:Choice>
  </mc:AlternateContent>
  <bookViews>
    <workbookView xWindow="0" yWindow="0" windowWidth="28800" windowHeight="13125" tabRatio="708" activeTab="1"/>
  </bookViews>
  <sheets>
    <sheet name="BP" sheetId="1" r:id="rId1"/>
    <sheet name="DRE" sheetId="3" r:id="rId2"/>
    <sheet name="DRA" sheetId="4" r:id="rId3"/>
    <sheet name="DMPL" sheetId="5" r:id="rId4"/>
    <sheet name="DFC" sheetId="6" r:id="rId5"/>
    <sheet name="DVA" sheetId="10" r:id="rId6"/>
  </sheets>
  <definedNames>
    <definedName name="_xlnm.Print_Area" localSheetId="0">BP!$A$1:$U$34</definedName>
    <definedName name="_xlnm.Print_Area" localSheetId="4">DFC!$A$1:$H$57</definedName>
    <definedName name="_xlnm.Print_Area" localSheetId="1">DRE!$A$1:$M$38</definedName>
    <definedName name="_xlnm.Print_Area" localSheetId="5">DVA!$A$1:$I$47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4" l="1"/>
  <c r="J9" i="4"/>
  <c r="H9" i="4"/>
  <c r="F9" i="4"/>
  <c r="G19" i="1"/>
  <c r="I48" i="10" l="1"/>
  <c r="G48" i="10"/>
  <c r="G58" i="6"/>
  <c r="E58" i="6"/>
  <c r="L13" i="4" l="1"/>
  <c r="J13" i="4"/>
  <c r="H13" i="4"/>
  <c r="F13" i="4"/>
  <c r="L33" i="3" l="1"/>
  <c r="J33" i="3"/>
  <c r="H33" i="3"/>
  <c r="F33" i="3"/>
  <c r="D52" i="6" l="1"/>
  <c r="D54" i="6" s="1"/>
  <c r="D28" i="6" l="1"/>
  <c r="D27" i="6"/>
  <c r="D24" i="6"/>
  <c r="D23" i="6"/>
  <c r="D21" i="6"/>
  <c r="D20" i="6"/>
  <c r="D19" i="6"/>
  <c r="N14" i="5" l="1"/>
  <c r="N10" i="5" l="1"/>
  <c r="L18" i="5" l="1"/>
  <c r="N8" i="5" l="1"/>
  <c r="N9" i="5"/>
  <c r="L11" i="5"/>
  <c r="J11" i="5"/>
  <c r="J12" i="5" l="1"/>
  <c r="L19" i="5"/>
  <c r="N17" i="5"/>
  <c r="N15" i="5"/>
  <c r="N16" i="5"/>
  <c r="J18" i="5"/>
  <c r="J19" i="5" s="1"/>
  <c r="L12" i="5"/>
  <c r="F11" i="5"/>
  <c r="F12" i="5" s="1"/>
  <c r="H11" i="5"/>
  <c r="H12" i="5" s="1"/>
  <c r="U34" i="1"/>
  <c r="S34" i="1"/>
  <c r="H18" i="5"/>
  <c r="H19" i="5" s="1"/>
  <c r="F18" i="5"/>
  <c r="F19" i="5" s="1"/>
  <c r="N18" i="5" l="1"/>
  <c r="N19" i="5" s="1"/>
  <c r="N11" i="5"/>
  <c r="N12" i="5" s="1"/>
</calcChain>
</file>

<file path=xl/sharedStrings.xml><?xml version="1.0" encoding="utf-8"?>
<sst xmlns="http://schemas.openxmlformats.org/spreadsheetml/2006/main" count="226" uniqueCount="177">
  <si>
    <t>As notas explicativas são parte integrante das demonstrações financeiras.</t>
  </si>
  <si>
    <t>Total do Ativo</t>
  </si>
  <si>
    <t>Total do ativo não circulante</t>
  </si>
  <si>
    <t>Intangível</t>
  </si>
  <si>
    <t>Imobilizado Líquido</t>
  </si>
  <si>
    <t>Investimentos</t>
  </si>
  <si>
    <t>Outros Valores a Receber</t>
  </si>
  <si>
    <t>Contas a Receber</t>
  </si>
  <si>
    <t>Realizável a longo prazo</t>
  </si>
  <si>
    <t>Não Circulante</t>
  </si>
  <si>
    <t>Total do ativo circulante</t>
  </si>
  <si>
    <t>Despesas Antecipadas</t>
  </si>
  <si>
    <t>Estoques</t>
  </si>
  <si>
    <t>Outros Créditos</t>
  </si>
  <si>
    <t>Caixa e Equivalentes de Caixa</t>
  </si>
  <si>
    <t>Circulante</t>
  </si>
  <si>
    <t>Nota</t>
  </si>
  <si>
    <t>Ativo</t>
  </si>
  <si>
    <t>Total do Passivo e Patrimônio Líquido</t>
  </si>
  <si>
    <t>Total do patrimônio líquido</t>
  </si>
  <si>
    <t>Prejuízos acumulados</t>
  </si>
  <si>
    <t>Créditos para aumento de capital</t>
  </si>
  <si>
    <t>Capital Social</t>
  </si>
  <si>
    <t>Total do passivo</t>
  </si>
  <si>
    <t>Total do passivo não circulante</t>
  </si>
  <si>
    <t>Provisão para contingências</t>
  </si>
  <si>
    <t>Contas a Pagar</t>
  </si>
  <si>
    <t>Total do passivo circulante</t>
  </si>
  <si>
    <t>Outras Obrigações</t>
  </si>
  <si>
    <t>Provisões</t>
  </si>
  <si>
    <t>Fornecedores</t>
  </si>
  <si>
    <t>Lucro/(Prejuízo) líquido por ação (em R$)</t>
  </si>
  <si>
    <t>Lucro/(Prejuízo) líquido do exercício</t>
  </si>
  <si>
    <t>IRPJ e CSLL</t>
  </si>
  <si>
    <t>Lucro/(Prejuízo) antes dos tributos</t>
  </si>
  <si>
    <t>Despesas financeiras</t>
  </si>
  <si>
    <t>Receitas financeiras</t>
  </si>
  <si>
    <t>Lucro/(Prejuízo) antes das receitas e despesas financeiras</t>
  </si>
  <si>
    <t>Outras (despesas)/receitas operacionais</t>
  </si>
  <si>
    <t>(Provisões)/Reversões para passivos contingentes</t>
  </si>
  <si>
    <t>Despesas tributárias</t>
  </si>
  <si>
    <t>Perdas pela Não Recuperabilidade de Ativos</t>
  </si>
  <si>
    <t>(Despesas)/Receitas operacionais</t>
  </si>
  <si>
    <t>Lucro Bruto</t>
  </si>
  <si>
    <t>Custos operacionais</t>
  </si>
  <si>
    <t>Receita Líquida dos serviços</t>
  </si>
  <si>
    <t>Descrição</t>
  </si>
  <si>
    <t>Resultado Abrangente Consolidado do Período</t>
  </si>
  <si>
    <t>Outros Resultados Abrangentes</t>
  </si>
  <si>
    <t>As notas explicativas são parte integrante das demonstrações financeiras</t>
  </si>
  <si>
    <t>Ajustes de Exercícios Anteriores</t>
  </si>
  <si>
    <t>Total do Patrimônio Líquido</t>
  </si>
  <si>
    <t>Variação de Caixa e Equivalentes de Caixa</t>
  </si>
  <si>
    <t>Aumento (redução) líquido de caixa e equivalentes de caixa</t>
  </si>
  <si>
    <t>Caixa líquido das atividades de financiamento</t>
  </si>
  <si>
    <t>Crédito para aumento de capital</t>
  </si>
  <si>
    <t>Fluxos de caixa das atividades de financiamento</t>
  </si>
  <si>
    <t>Caixa líquido aplicado nas atividades de investimento</t>
  </si>
  <si>
    <t>Aquisições de imobilizado</t>
  </si>
  <si>
    <t>Fluxos de caixa das atividades de investimento</t>
  </si>
  <si>
    <t>Caixa líquido gerado pelas atividades operacionais</t>
  </si>
  <si>
    <t>Imposto de renda e contribuição social pagos</t>
  </si>
  <si>
    <t>Caixa gerado pelas operações</t>
  </si>
  <si>
    <t>Outros passivos não circulantes</t>
  </si>
  <si>
    <t>Aumento (Redução) de Passivos</t>
  </si>
  <si>
    <t>Outros ativos não circulantes</t>
  </si>
  <si>
    <t>Despesas antecipadas</t>
  </si>
  <si>
    <t>Outros créditos</t>
  </si>
  <si>
    <t>Redução (Aumento) de Ativos</t>
  </si>
  <si>
    <t>Despesas de atualização monetária</t>
  </si>
  <si>
    <t>Depreciação e amortização</t>
  </si>
  <si>
    <t>Ajustes do Lucro Líquido</t>
  </si>
  <si>
    <t>Prejuízo antes do imposto de renda e da contribuição social</t>
  </si>
  <si>
    <t>Fluxos de caixa das atividades operacionais</t>
  </si>
  <si>
    <t>Lucros retidos / Prejuízo do exercício</t>
  </si>
  <si>
    <t>8.4.1</t>
  </si>
  <si>
    <t>Remuneração de capitais próprios</t>
  </si>
  <si>
    <t>8.4</t>
  </si>
  <si>
    <t>Aluguéis</t>
  </si>
  <si>
    <t>8.3.2</t>
  </si>
  <si>
    <t>Juros e Correção Monetária</t>
  </si>
  <si>
    <t>8.3.1</t>
  </si>
  <si>
    <t>Remuneração de capitais de terceiros</t>
  </si>
  <si>
    <t>8.3</t>
  </si>
  <si>
    <t>Impostos, taxas e contribuições</t>
  </si>
  <si>
    <t>8.2.1</t>
  </si>
  <si>
    <t>8.2</t>
  </si>
  <si>
    <t>Benefícios</t>
  </si>
  <si>
    <t>8.1.2</t>
  </si>
  <si>
    <t xml:space="preserve">Remuneração Direta e encargos sociais </t>
  </si>
  <si>
    <t>8.1.1</t>
  </si>
  <si>
    <t>Pessoal</t>
  </si>
  <si>
    <t>8.1</t>
  </si>
  <si>
    <t>Valor adicionado distribuido</t>
  </si>
  <si>
    <t>Valor adicionado a distribuir</t>
  </si>
  <si>
    <t>Outras</t>
  </si>
  <si>
    <t>6.2</t>
  </si>
  <si>
    <t>6.1</t>
  </si>
  <si>
    <t>Valor adicionado recebido em transferência</t>
  </si>
  <si>
    <t>Valor adicionado líquido</t>
  </si>
  <si>
    <t>4.2</t>
  </si>
  <si>
    <t>4.1</t>
  </si>
  <si>
    <t>Retenções</t>
  </si>
  <si>
    <t>Valor adicionado bruto</t>
  </si>
  <si>
    <t>2.3</t>
  </si>
  <si>
    <t>Perda / Recuperação de valores ativos</t>
  </si>
  <si>
    <t>2.2</t>
  </si>
  <si>
    <t>Materiais, energia, serviços de terceiros e outros</t>
  </si>
  <si>
    <t>2.1</t>
  </si>
  <si>
    <t>Insumos adquiridos de terceiros</t>
  </si>
  <si>
    <t>Provisão para créditos de liquidação duvidosa</t>
  </si>
  <si>
    <t>1.2</t>
  </si>
  <si>
    <t>Vendas de mercadoria, produtos e serviços</t>
  </si>
  <si>
    <t>1.1</t>
  </si>
  <si>
    <t>Receitas</t>
  </si>
  <si>
    <t>Passivo a descoberto</t>
  </si>
  <si>
    <t>Mutações do período</t>
  </si>
  <si>
    <t>Resultado do Período</t>
  </si>
  <si>
    <t>Caixa e equivalentes de caixa no início do período</t>
  </si>
  <si>
    <t>Caixa e equivalentes de caixa no final do período</t>
  </si>
  <si>
    <t>DEMONSTRAÇÕES DO FLUXO DE CAIXA</t>
  </si>
  <si>
    <t>DEMONSTRAÇÕES DO VALOR ADICIONADO</t>
  </si>
  <si>
    <t>DEMONSTRAÇÃO DO RESULTADO ABRANGENTE</t>
  </si>
  <si>
    <t>DEMONSTRAÇÃO DO RESULTADO DO EXERCÍCIO</t>
  </si>
  <si>
    <t>BALANÇO PATRIMONIAL</t>
  </si>
  <si>
    <t>DEMONSTRAÇÕES DAS MUTAÇÕES DO PATRIMÔNIO LÍQUIDO</t>
  </si>
  <si>
    <t>112.03.1.08.    .   -0</t>
  </si>
  <si>
    <t>112.03.1.04.0002.   -0</t>
  </si>
  <si>
    <t>Perdas pela não Recuperabilidade de Ativos</t>
  </si>
  <si>
    <t>Provisões para Contingências</t>
  </si>
  <si>
    <t>Baixas de Imobilizado</t>
  </si>
  <si>
    <t>Despesas administrativas e gerais</t>
  </si>
  <si>
    <t>Ganhos/Perdas Atuariais em planos de pensão</t>
  </si>
  <si>
    <t>Ajustes de Avaliação Patrimonial</t>
  </si>
  <si>
    <t>Tributos a Compensar</t>
  </si>
  <si>
    <t xml:space="preserve">Depósitos/Bloqueios judiciais e Contratuais </t>
  </si>
  <si>
    <t>Obrigações Trabalhistas</t>
  </si>
  <si>
    <t>Obrigações Fiscais e Previdenciárias</t>
  </si>
  <si>
    <t>Obrigações Societárias</t>
  </si>
  <si>
    <t>Outros Passivos</t>
  </si>
  <si>
    <t>Despesas para créditos de liquidação duvidosa</t>
  </si>
  <si>
    <t>Em 31 de dezembro de 2020</t>
  </si>
  <si>
    <t>Contas a receber</t>
  </si>
  <si>
    <t>Tributos a Compensar/Recuperar</t>
  </si>
  <si>
    <t>Custo dos produtos, das mercadorias e dos serviços vendidos</t>
  </si>
  <si>
    <t xml:space="preserve">Outras </t>
  </si>
  <si>
    <t>2.4</t>
  </si>
  <si>
    <t>8.1.3</t>
  </si>
  <si>
    <t>FGTS</t>
  </si>
  <si>
    <t>31 de dezembro 2021</t>
  </si>
  <si>
    <t>Em 31 de dezembro de 2021</t>
  </si>
  <si>
    <t>Adiantamentos para Futuro Aumento de Capital</t>
  </si>
  <si>
    <t>Aquisições do Intangível</t>
  </si>
  <si>
    <t>19.b</t>
  </si>
  <si>
    <t>Capital social (Nota 17)</t>
  </si>
  <si>
    <t>Ajustes de Avaliação Patrimonial (Nota 20)</t>
  </si>
  <si>
    <t>Adiantamentos para Aumento de Capital (Nota 18)</t>
  </si>
  <si>
    <t>19.a</t>
  </si>
  <si>
    <t>Lucro/Prejuízo líquido do período</t>
  </si>
  <si>
    <t>22/23</t>
  </si>
  <si>
    <t>13/14</t>
  </si>
  <si>
    <t>13/16</t>
  </si>
  <si>
    <t>Lucros/ (Prejuízos)  acumulados (Nota 19)</t>
  </si>
  <si>
    <t>Passivo e Passivo a descoberto</t>
  </si>
  <si>
    <t>Provisões (reversão) para contingências judiciais</t>
  </si>
  <si>
    <t>Provisões (reversão) para perdas com créditos esperadas</t>
  </si>
  <si>
    <t>18.a</t>
  </si>
  <si>
    <t>18.b</t>
  </si>
  <si>
    <t>15</t>
  </si>
  <si>
    <t xml:space="preserve"> </t>
  </si>
  <si>
    <t>30 de setembro de 2022</t>
  </si>
  <si>
    <t xml:space="preserve">Período de nove meses findos em 30 de setembro de </t>
  </si>
  <si>
    <t xml:space="preserve">Período de três meses findos em 30 de setembro de </t>
  </si>
  <si>
    <t>Em 30 de setembro de 2022</t>
  </si>
  <si>
    <t>Em 30 de setembro de 2021</t>
  </si>
  <si>
    <t xml:space="preserve">   Devolução de investimentos</t>
  </si>
  <si>
    <t xml:space="preserve">   Juros sobre investimentos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</si>
</sst>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43" formatCode="_-* #,##0.00_-;\-* #,##0.00_-;_-* &quot;-&quot;??_-;_-@_-"/>
    <numFmt numFmtId="164" formatCode="#,##0,"/>
    <numFmt numFmtId="165" formatCode="#,##0;\(#,##0,\)"/>
    <numFmt numFmtId="166" formatCode="#,##0.00000,"/>
    <numFmt numFmtId="167" formatCode="_-* #,##0_-;\-* #,##0_-;_-* &quot;-&quot;??_-;_-@_-"/>
    <numFmt numFmtId="168" formatCode="_-* #,##0.0000_-;\-* #,##0.0000_-;_-* &quot;-&quot;??_-;_-@_-"/>
    <numFmt numFmtId="169" formatCode="#,##0,;\(#,##0,\)"/>
    <numFmt numFmtId="170" formatCode="#,##0.00_ ;\-#,##0.00\ "/>
    <numFmt numFmtId="171" formatCode="_-* #,##0,;\(#,##0,\);_-* &quot;-&quot;??_-;_-@_-"/>
    <numFmt numFmtId="172" formatCode="00000"/>
    <numFmt numFmtId="173" formatCode="_-* #,##0.0000_-;\(#,##0.0000\);_-* &quot;-&quot;??_-;_-@_-"/>
  </numFmts>
  <fonts count="27" x14ac:knownFonts="1">
    <font>
      <sz val="9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sz val="10"/>
      <color theme="1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2"/>
      <name val="Arial"/>
      <family val="2"/>
    </font>
    <font>
      <b/>
      <sz val="12"/>
      <name val="Trebuchet MS"/>
      <family val="2"/>
    </font>
    <font>
      <sz val="10"/>
      <color theme="0"/>
      <name val="Trebuchet MS"/>
      <family val="2"/>
    </font>
    <font>
      <b/>
      <sz val="11"/>
      <name val="Trebuchet MS"/>
      <family val="2"/>
    </font>
    <font>
      <sz val="10"/>
      <color rgb="FF000000"/>
      <name val="Trebuchet MS"/>
      <family val="2"/>
    </font>
    <font>
      <sz val="11"/>
      <color theme="1"/>
      <name val="Calibri"/>
      <family val="2"/>
    </font>
    <font>
      <b/>
      <sz val="10"/>
      <color rgb="FF000000"/>
      <name val="Trebuchet MS"/>
      <family val="2"/>
    </font>
    <font>
      <b/>
      <sz val="10"/>
      <name val="Arial"/>
      <family val="2"/>
    </font>
    <font>
      <b/>
      <sz val="10.5"/>
      <name val="Trebuchet MS"/>
      <family val="2"/>
    </font>
    <font>
      <sz val="9"/>
      <color rgb="FF000000"/>
      <name val="Trebuchet MS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Trebuchet MS"/>
      <family val="2"/>
    </font>
    <font>
      <sz val="9"/>
      <color rgb="FFFF0000"/>
      <name val="Trebuchet MS"/>
      <family val="2"/>
    </font>
    <font>
      <sz val="8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2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2">
    <xf numFmtId="0" fontId="0" fillId="0" borderId="0" xfId="0"/>
    <xf numFmtId="171" fontId="10" fillId="0" borderId="0" xfId="7" applyNumberFormat="1" applyFont="1" applyFill="1" applyAlignment="1">
      <alignment horizontal="right" vertical="center"/>
    </xf>
    <xf numFmtId="171" fontId="6" fillId="0" borderId="0" xfId="7" applyNumberFormat="1" applyFill="1" applyAlignment="1">
      <alignment vertical="center"/>
    </xf>
    <xf numFmtId="0" fontId="6" fillId="0" borderId="0" xfId="7" applyFill="1"/>
    <xf numFmtId="171" fontId="17" fillId="0" borderId="0" xfId="7" applyNumberFormat="1" applyFont="1" applyFill="1" applyAlignment="1">
      <alignment horizontal="right" vertical="center"/>
    </xf>
    <xf numFmtId="171" fontId="19" fillId="0" borderId="1" xfId="7" applyNumberFormat="1" applyFont="1" applyFill="1" applyBorder="1" applyAlignment="1">
      <alignment horizontal="right" vertical="center"/>
    </xf>
    <xf numFmtId="171" fontId="6" fillId="0" borderId="0" xfId="0" applyNumberFormat="1" applyFont="1" applyFill="1"/>
    <xf numFmtId="0" fontId="10" fillId="0" borderId="0" xfId="9" applyNumberFormat="1" applyFont="1" applyFill="1" applyAlignment="1">
      <alignment horizontal="center" vertical="center"/>
    </xf>
    <xf numFmtId="0" fontId="18" fillId="0" borderId="0" xfId="7" applyFont="1" applyFill="1" applyAlignment="1">
      <alignment vertical="center"/>
    </xf>
    <xf numFmtId="171" fontId="19" fillId="0" borderId="0" xfId="7" applyNumberFormat="1" applyFont="1" applyFill="1" applyBorder="1" applyAlignment="1">
      <alignment horizontal="right" vertical="center"/>
    </xf>
    <xf numFmtId="169" fontId="11" fillId="0" borderId="0" xfId="6" applyNumberFormat="1" applyFont="1" applyFill="1"/>
    <xf numFmtId="0" fontId="6" fillId="0" borderId="0" xfId="1" applyFill="1"/>
    <xf numFmtId="0" fontId="14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0" fillId="0" borderId="0" xfId="3" applyFont="1" applyFill="1" applyAlignment="1">
      <alignment horizontal="right" vertical="center"/>
    </xf>
    <xf numFmtId="0" fontId="10" fillId="0" borderId="0" xfId="3" applyFont="1" applyFill="1" applyAlignment="1">
      <alignment horizontal="right" vertical="center" indent="1"/>
    </xf>
    <xf numFmtId="0" fontId="10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6" fillId="0" borderId="0" xfId="5" applyNumberFormat="1" applyFont="1" applyFill="1" applyAlignment="1">
      <alignment horizontal="center" vertical="center"/>
    </xf>
    <xf numFmtId="166" fontId="6" fillId="0" borderId="0" xfId="3" applyNumberFormat="1" applyFont="1" applyFill="1"/>
    <xf numFmtId="0" fontId="6" fillId="0" borderId="0" xfId="3" applyFont="1" applyFill="1" applyAlignment="1">
      <alignment horizontal="left" vertical="center" indent="1"/>
    </xf>
    <xf numFmtId="164" fontId="6" fillId="0" borderId="0" xfId="2" applyNumberFormat="1" applyFill="1" applyAlignment="1">
      <alignment horizontal="right" vertical="center"/>
    </xf>
    <xf numFmtId="0" fontId="0" fillId="0" borderId="0" xfId="3" applyFont="1" applyFill="1" applyAlignment="1">
      <alignment horizontal="left" vertical="center" indent="1"/>
    </xf>
    <xf numFmtId="164" fontId="6" fillId="0" borderId="0" xfId="2" applyNumberFormat="1" applyFill="1"/>
    <xf numFmtId="0" fontId="6" fillId="0" borderId="0" xfId="3" applyFont="1" applyFill="1" applyAlignment="1">
      <alignment horizontal="left" vertical="center" indent="3"/>
    </xf>
    <xf numFmtId="0" fontId="10" fillId="0" borderId="1" xfId="3" applyFont="1" applyFill="1" applyBorder="1" applyAlignment="1">
      <alignment vertical="center"/>
    </xf>
    <xf numFmtId="164" fontId="10" fillId="0" borderId="1" xfId="2" applyNumberFormat="1" applyFont="1" applyFill="1" applyBorder="1" applyAlignment="1">
      <alignment horizontal="right" vertical="center"/>
    </xf>
    <xf numFmtId="0" fontId="11" fillId="0" borderId="0" xfId="5" applyNumberFormat="1" applyFont="1" applyFill="1" applyAlignment="1">
      <alignment horizontal="center" vertical="center"/>
    </xf>
    <xf numFmtId="164" fontId="6" fillId="0" borderId="0" xfId="3" applyNumberFormat="1" applyFont="1" applyFill="1" applyAlignment="1">
      <alignment horizontal="right" vertical="center"/>
    </xf>
    <xf numFmtId="0" fontId="6" fillId="0" borderId="0" xfId="1" applyFill="1" applyAlignment="1">
      <alignment horizontal="center"/>
    </xf>
    <xf numFmtId="164" fontId="10" fillId="0" borderId="0" xfId="2" applyNumberFormat="1" applyFont="1" applyFill="1" applyAlignment="1">
      <alignment horizontal="right" vertical="center"/>
    </xf>
    <xf numFmtId="0" fontId="6" fillId="0" borderId="0" xfId="3" applyFont="1" applyFill="1" applyAlignment="1">
      <alignment horizontal="left" vertical="center" indent="2"/>
    </xf>
    <xf numFmtId="164" fontId="6" fillId="0" borderId="0" xfId="1" applyNumberFormat="1" applyFill="1"/>
    <xf numFmtId="165" fontId="6" fillId="0" borderId="0" xfId="2" applyNumberFormat="1" applyFill="1" applyAlignment="1">
      <alignment horizontal="right" vertical="center"/>
    </xf>
    <xf numFmtId="165" fontId="6" fillId="0" borderId="0" xfId="2" applyNumberFormat="1" applyFill="1"/>
    <xf numFmtId="165" fontId="10" fillId="0" borderId="1" xfId="2" applyNumberFormat="1" applyFont="1" applyFill="1" applyBorder="1" applyAlignment="1">
      <alignment horizontal="right" vertical="center"/>
    </xf>
    <xf numFmtId="167" fontId="6" fillId="0" borderId="0" xfId="2" applyNumberFormat="1" applyFill="1" applyAlignment="1">
      <alignment horizontal="right" vertical="center"/>
    </xf>
    <xf numFmtId="167" fontId="6" fillId="0" borderId="0" xfId="2" applyNumberFormat="1" applyFill="1"/>
    <xf numFmtId="0" fontId="10" fillId="0" borderId="1" xfId="3" applyFont="1" applyFill="1" applyBorder="1" applyAlignment="1">
      <alignment horizontal="center" vertical="center"/>
    </xf>
    <xf numFmtId="164" fontId="10" fillId="0" borderId="0" xfId="4" applyNumberFormat="1" applyFont="1" applyFill="1" applyAlignment="1">
      <alignment horizontal="center" vertical="center"/>
    </xf>
    <xf numFmtId="164" fontId="0" fillId="0" borderId="0" xfId="2" applyNumberFormat="1" applyFont="1" applyFill="1"/>
    <xf numFmtId="0" fontId="4" fillId="0" borderId="0" xfId="3" applyFont="1" applyFill="1" applyAlignment="1">
      <alignment vertical="center"/>
    </xf>
    <xf numFmtId="41" fontId="6" fillId="0" borderId="0" xfId="4" applyNumberFormat="1" applyFont="1" applyFill="1" applyAlignment="1">
      <alignment horizontal="right" vertical="center"/>
    </xf>
    <xf numFmtId="0" fontId="6" fillId="0" borderId="0" xfId="3" applyFont="1" applyFill="1" applyAlignment="1">
      <alignment horizontal="right" vertical="center"/>
    </xf>
    <xf numFmtId="0" fontId="4" fillId="0" borderId="0" xfId="1" applyFont="1" applyFill="1"/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164" fontId="7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43" fontId="6" fillId="0" borderId="0" xfId="1" applyNumberFormat="1" applyFill="1"/>
    <xf numFmtId="169" fontId="6" fillId="0" borderId="0" xfId="6" applyNumberFormat="1" applyFill="1"/>
    <xf numFmtId="169" fontId="11" fillId="0" borderId="0" xfId="6" applyNumberFormat="1" applyFont="1" applyFill="1" applyAlignment="1">
      <alignment horizontal="right" vertical="center"/>
    </xf>
    <xf numFmtId="169" fontId="12" fillId="0" borderId="2" xfId="2" applyNumberFormat="1" applyFont="1" applyFill="1" applyBorder="1"/>
    <xf numFmtId="165" fontId="6" fillId="0" borderId="0" xfId="1" applyNumberFormat="1" applyFill="1"/>
    <xf numFmtId="0" fontId="6" fillId="0" borderId="0" xfId="1" quotePrefix="1" applyFill="1"/>
    <xf numFmtId="170" fontId="6" fillId="0" borderId="0" xfId="1" applyNumberFormat="1" applyFill="1"/>
    <xf numFmtId="0" fontId="5" fillId="0" borderId="1" xfId="0" applyFont="1" applyFill="1" applyBorder="1" applyAlignment="1">
      <alignment vertical="center"/>
    </xf>
    <xf numFmtId="169" fontId="11" fillId="0" borderId="0" xfId="6" applyNumberFormat="1" applyFont="1" applyFill="1" applyBorder="1" applyAlignment="1">
      <alignment horizontal="right" vertical="center"/>
    </xf>
    <xf numFmtId="169" fontId="12" fillId="0" borderId="0" xfId="2" applyNumberFormat="1" applyFont="1" applyFill="1" applyBorder="1"/>
    <xf numFmtId="169" fontId="11" fillId="0" borderId="0" xfId="6" applyNumberFormat="1" applyFont="1" applyFill="1" applyBorder="1"/>
    <xf numFmtId="164" fontId="6" fillId="0" borderId="0" xfId="6" applyNumberFormat="1" applyFont="1" applyFill="1" applyBorder="1" applyAlignment="1">
      <alignment horizontal="right" vertical="center"/>
    </xf>
    <xf numFmtId="165" fontId="6" fillId="0" borderId="0" xfId="6" applyNumberFormat="1" applyFont="1" applyFill="1" applyBorder="1" applyAlignment="1">
      <alignment horizontal="right" vertical="center"/>
    </xf>
    <xf numFmtId="165" fontId="10" fillId="0" borderId="1" xfId="6" applyNumberFormat="1" applyFont="1" applyFill="1" applyBorder="1" applyAlignment="1">
      <alignment horizontal="right" vertical="center"/>
    </xf>
    <xf numFmtId="164" fontId="10" fillId="0" borderId="1" xfId="6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left" vertical="center" indent="1"/>
    </xf>
    <xf numFmtId="43" fontId="6" fillId="0" borderId="0" xfId="14" applyFont="1" applyFill="1" applyAlignment="1">
      <alignment horizontal="right" vertical="center"/>
    </xf>
    <xf numFmtId="43" fontId="6" fillId="0" borderId="0" xfId="14" applyFont="1" applyFill="1"/>
    <xf numFmtId="0" fontId="6" fillId="0" borderId="0" xfId="1" applyFont="1" applyFill="1"/>
    <xf numFmtId="0" fontId="6" fillId="0" borderId="0" xfId="1" applyFont="1" applyFill="1" applyAlignment="1">
      <alignment horizontal="center"/>
    </xf>
    <xf numFmtId="164" fontId="6" fillId="0" borderId="0" xfId="2" applyNumberFormat="1" applyFont="1" applyFill="1" applyAlignment="1">
      <alignment horizontal="right" vertical="center"/>
    </xf>
    <xf numFmtId="166" fontId="6" fillId="0" borderId="0" xfId="3" applyNumberFormat="1" applyFont="1" applyFill="1" applyAlignment="1">
      <alignment horizontal="right"/>
    </xf>
    <xf numFmtId="0" fontId="6" fillId="0" borderId="0" xfId="5" applyNumberFormat="1" applyFont="1" applyFill="1" applyAlignment="1">
      <alignment horizontal="right" vertical="center"/>
    </xf>
    <xf numFmtId="0" fontId="6" fillId="0" borderId="0" xfId="1" applyFill="1" applyAlignment="1">
      <alignment horizontal="right"/>
    </xf>
    <xf numFmtId="0" fontId="25" fillId="0" borderId="0" xfId="7" applyFont="1" applyFill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0" fontId="5" fillId="0" borderId="1" xfId="1" applyFont="1" applyFill="1" applyBorder="1" applyAlignment="1">
      <alignment vertical="center"/>
    </xf>
    <xf numFmtId="169" fontId="5" fillId="0" borderId="1" xfId="4" applyNumberFormat="1" applyFont="1" applyFill="1" applyBorder="1" applyAlignment="1">
      <alignment horizontal="right" vertical="center"/>
    </xf>
    <xf numFmtId="169" fontId="5" fillId="0" borderId="0" xfId="1" applyNumberFormat="1" applyFont="1" applyFill="1" applyAlignment="1">
      <alignment vertical="center"/>
    </xf>
    <xf numFmtId="169" fontId="5" fillId="0" borderId="0" xfId="1" applyNumberFormat="1" applyFont="1" applyFill="1" applyAlignment="1">
      <alignment horizontal="right" vertical="center"/>
    </xf>
    <xf numFmtId="169" fontId="4" fillId="0" borderId="0" xfId="4" applyNumberFormat="1" applyFont="1" applyFill="1" applyAlignment="1">
      <alignment horizontal="right" vertical="center"/>
    </xf>
    <xf numFmtId="169" fontId="4" fillId="0" borderId="0" xfId="1" applyNumberFormat="1" applyFont="1" applyFill="1" applyAlignment="1">
      <alignment vertical="center"/>
    </xf>
    <xf numFmtId="16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left" wrapText="1" indent="1"/>
    </xf>
    <xf numFmtId="43" fontId="6" fillId="0" borderId="0" xfId="6" applyFill="1"/>
    <xf numFmtId="0" fontId="8" fillId="0" borderId="0" xfId="1" applyFont="1" applyFill="1" applyAlignment="1">
      <alignment vertical="center"/>
    </xf>
    <xf numFmtId="169" fontId="8" fillId="0" borderId="0" xfId="4" applyNumberFormat="1" applyFont="1" applyFill="1" applyAlignment="1">
      <alignment horizontal="right" vertical="center"/>
    </xf>
    <xf numFmtId="169" fontId="6" fillId="0" borderId="0" xfId="1" applyNumberFormat="1" applyFill="1"/>
    <xf numFmtId="169" fontId="4" fillId="0" borderId="0" xfId="4" applyNumberFormat="1" applyFont="1" applyFill="1" applyAlignment="1">
      <alignment horizontal="center" vertical="center"/>
    </xf>
    <xf numFmtId="169" fontId="4" fillId="0" borderId="0" xfId="1" applyNumberFormat="1" applyFont="1" applyFill="1" applyAlignment="1">
      <alignment horizontal="center" vertical="center"/>
    </xf>
    <xf numFmtId="0" fontId="0" fillId="0" borderId="0" xfId="1" applyFont="1" applyFill="1" applyAlignment="1">
      <alignment horizontal="left" vertical="center" indent="1"/>
    </xf>
    <xf numFmtId="169" fontId="8" fillId="0" borderId="2" xfId="4" applyNumberFormat="1" applyFont="1" applyFill="1" applyBorder="1" applyAlignment="1">
      <alignment horizontal="right" vertical="center"/>
    </xf>
    <xf numFmtId="165" fontId="5" fillId="0" borderId="1" xfId="14" applyNumberFormat="1" applyFont="1" applyFill="1" applyBorder="1" applyAlignment="1">
      <alignment horizontal="right" vertical="center"/>
    </xf>
    <xf numFmtId="0" fontId="7" fillId="0" borderId="0" xfId="1" applyFont="1" applyFill="1"/>
    <xf numFmtId="43" fontId="8" fillId="0" borderId="0" xfId="6" applyFont="1" applyFill="1"/>
    <xf numFmtId="0" fontId="8" fillId="0" borderId="0" xfId="1" applyFont="1" applyFill="1"/>
    <xf numFmtId="169" fontId="4" fillId="0" borderId="0" xfId="3" applyNumberFormat="1" applyFont="1" applyFill="1" applyAlignment="1">
      <alignment horizontal="righ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Continuous" vertical="center"/>
    </xf>
    <xf numFmtId="0" fontId="12" fillId="0" borderId="0" xfId="1" applyFont="1" applyFill="1" applyBorder="1" applyAlignment="1">
      <alignment horizontal="centerContinuous" vertical="center"/>
    </xf>
    <xf numFmtId="0" fontId="12" fillId="0" borderId="0" xfId="1" applyFont="1" applyFill="1" applyBorder="1" applyAlignment="1">
      <alignment horizontal="center" vertical="center" wrapText="1"/>
    </xf>
    <xf numFmtId="0" fontId="10" fillId="0" borderId="1" xfId="4" applyNumberFormat="1" applyFont="1" applyFill="1" applyBorder="1" applyAlignment="1">
      <alignment horizontal="center" vertical="center" wrapText="1"/>
    </xf>
    <xf numFmtId="0" fontId="6" fillId="0" borderId="0" xfId="4" applyNumberFormat="1" applyFont="1" applyFill="1" applyBorder="1" applyAlignment="1">
      <alignment horizontal="right" vertical="center" wrapText="1"/>
    </xf>
    <xf numFmtId="0" fontId="12" fillId="0" borderId="0" xfId="4" applyNumberFormat="1" applyFont="1" applyFill="1" applyAlignment="1">
      <alignment horizontal="center" vertical="center" wrapText="1"/>
    </xf>
    <xf numFmtId="169" fontId="12" fillId="0" borderId="1" xfId="2" applyNumberFormat="1" applyFont="1" applyFill="1" applyBorder="1"/>
    <xf numFmtId="173" fontId="12" fillId="0" borderId="1" xfId="2" applyNumberFormat="1" applyFont="1" applyFill="1" applyBorder="1" applyAlignment="1">
      <alignment horizontal="right"/>
    </xf>
    <xf numFmtId="0" fontId="6" fillId="0" borderId="0" xfId="1" applyFill="1" applyBorder="1"/>
    <xf numFmtId="39" fontId="6" fillId="0" borderId="0" xfId="1" applyNumberFormat="1" applyFill="1"/>
    <xf numFmtId="0" fontId="12" fillId="0" borderId="0" xfId="1" applyFont="1" applyFill="1" applyAlignment="1">
      <alignment vertical="center"/>
    </xf>
    <xf numFmtId="0" fontId="12" fillId="0" borderId="2" xfId="1" applyFont="1" applyFill="1" applyBorder="1" applyAlignment="1">
      <alignment vertical="center"/>
    </xf>
    <xf numFmtId="0" fontId="10" fillId="0" borderId="0" xfId="3" applyFont="1" applyFill="1" applyBorder="1" applyAlignment="1">
      <alignment horizontal="right" vertical="center" indent="1"/>
    </xf>
    <xf numFmtId="169" fontId="10" fillId="0" borderId="0" xfId="6" applyNumberFormat="1" applyFont="1" applyFill="1"/>
    <xf numFmtId="169" fontId="10" fillId="0" borderId="0" xfId="6" applyNumberFormat="1" applyFont="1" applyFill="1" applyBorder="1"/>
    <xf numFmtId="43" fontId="6" fillId="0" borderId="0" xfId="14" applyNumberFormat="1" applyFont="1" applyFill="1" applyAlignment="1">
      <alignment horizontal="right"/>
    </xf>
    <xf numFmtId="43" fontId="6" fillId="0" borderId="0" xfId="6" applyNumberFormat="1" applyFont="1" applyFill="1"/>
    <xf numFmtId="164" fontId="6" fillId="0" borderId="0" xfId="6" applyNumberFormat="1" applyFont="1" applyFill="1"/>
    <xf numFmtId="0" fontId="10" fillId="0" borderId="2" xfId="3" applyFont="1" applyFill="1" applyBorder="1" applyAlignment="1">
      <alignment vertical="center"/>
    </xf>
    <xf numFmtId="169" fontId="6" fillId="0" borderId="2" xfId="6" applyNumberFormat="1" applyFill="1" applyBorder="1"/>
    <xf numFmtId="169" fontId="6" fillId="0" borderId="0" xfId="6" applyNumberFormat="1" applyFill="1" applyBorder="1"/>
    <xf numFmtId="169" fontId="10" fillId="0" borderId="2" xfId="6" applyNumberFormat="1" applyFont="1" applyFill="1" applyBorder="1"/>
    <xf numFmtId="0" fontId="6" fillId="0" borderId="0" xfId="1" applyFill="1" applyAlignment="1">
      <alignment horizontal="left" indent="3"/>
    </xf>
    <xf numFmtId="0" fontId="24" fillId="0" borderId="0" xfId="3" applyFont="1" applyFill="1" applyAlignment="1">
      <alignment vertical="center"/>
    </xf>
    <xf numFmtId="167" fontId="6" fillId="0" borderId="0" xfId="6" applyNumberFormat="1" applyFill="1"/>
    <xf numFmtId="167" fontId="6" fillId="0" borderId="0" xfId="6" applyNumberFormat="1" applyFill="1" applyBorder="1"/>
    <xf numFmtId="43" fontId="6" fillId="0" borderId="0" xfId="6" applyFill="1" applyAlignment="1">
      <alignment horizontal="left" vertical="center"/>
    </xf>
    <xf numFmtId="0" fontId="12" fillId="0" borderId="0" xfId="1" applyFont="1" applyFill="1" applyBorder="1" applyAlignment="1">
      <alignment horizontal="center"/>
    </xf>
    <xf numFmtId="0" fontId="6" fillId="0" borderId="0" xfId="1" applyFill="1" applyAlignment="1">
      <alignment horizontal="left"/>
    </xf>
    <xf numFmtId="0" fontId="12" fillId="0" borderId="0" xfId="1" applyFont="1" applyFill="1"/>
    <xf numFmtId="0" fontId="11" fillId="0" borderId="0" xfId="1" applyFont="1" applyFill="1" applyAlignment="1">
      <alignment horizontal="left"/>
    </xf>
    <xf numFmtId="0" fontId="11" fillId="0" borderId="0" xfId="1" applyFont="1" applyFill="1"/>
    <xf numFmtId="167" fontId="12" fillId="0" borderId="0" xfId="6" applyNumberFormat="1" applyFont="1" applyFill="1" applyAlignment="1">
      <alignment horizontal="center"/>
    </xf>
    <xf numFmtId="167" fontId="10" fillId="0" borderId="0" xfId="6" applyNumberFormat="1" applyFont="1" applyFill="1" applyAlignment="1">
      <alignment horizontal="center" vertical="center"/>
    </xf>
    <xf numFmtId="167" fontId="12" fillId="0" borderId="0" xfId="6" applyNumberFormat="1" applyFont="1" applyFill="1" applyAlignment="1">
      <alignment horizontal="center" vertical="center"/>
    </xf>
    <xf numFmtId="0" fontId="6" fillId="0" borderId="0" xfId="1" applyFill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center"/>
    </xf>
    <xf numFmtId="0" fontId="10" fillId="0" borderId="0" xfId="5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left" vertical="center"/>
    </xf>
    <xf numFmtId="17" fontId="6" fillId="0" borderId="0" xfId="1" applyNumberFormat="1" applyFill="1"/>
    <xf numFmtId="0" fontId="0" fillId="0" borderId="0" xfId="0" applyFill="1"/>
    <xf numFmtId="0" fontId="15" fillId="0" borderId="0" xfId="5" applyNumberFormat="1" applyFont="1" applyFill="1" applyAlignment="1">
      <alignment horizontal="center" vertical="center"/>
    </xf>
    <xf numFmtId="0" fontId="10" fillId="0" borderId="2" xfId="1" applyFont="1" applyFill="1" applyBorder="1"/>
    <xf numFmtId="0" fontId="15" fillId="0" borderId="0" xfId="1" applyFont="1" applyFill="1"/>
    <xf numFmtId="0" fontId="10" fillId="0" borderId="0" xfId="1" applyFont="1" applyFill="1"/>
    <xf numFmtId="169" fontId="0" fillId="0" borderId="0" xfId="0" applyNumberFormat="1" applyFill="1"/>
    <xf numFmtId="169" fontId="10" fillId="0" borderId="0" xfId="1" applyNumberFormat="1" applyFont="1" applyFill="1"/>
    <xf numFmtId="0" fontId="6" fillId="0" borderId="0" xfId="1" applyFill="1" applyAlignment="1">
      <alignment horizontal="left" indent="2"/>
    </xf>
    <xf numFmtId="0" fontId="11" fillId="0" borderId="0" xfId="1" applyFont="1" applyFill="1" applyAlignment="1">
      <alignment horizontal="center"/>
    </xf>
    <xf numFmtId="169" fontId="23" fillId="0" borderId="0" xfId="0" applyNumberFormat="1" applyFont="1" applyFill="1"/>
    <xf numFmtId="0" fontId="10" fillId="0" borderId="2" xfId="1" applyFont="1" applyFill="1" applyBorder="1" applyAlignment="1"/>
    <xf numFmtId="0" fontId="10" fillId="0" borderId="1" xfId="1" applyFont="1" applyFill="1" applyBorder="1"/>
    <xf numFmtId="4" fontId="6" fillId="0" borderId="0" xfId="1" applyNumberFormat="1" applyFill="1"/>
    <xf numFmtId="43" fontId="6" fillId="0" borderId="0" xfId="2" applyFill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0" fillId="0" borderId="0" xfId="5" applyNumberFormat="1" applyFont="1" applyFill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169" fontId="12" fillId="0" borderId="0" xfId="6" applyNumberFormat="1" applyFont="1" applyFill="1"/>
    <xf numFmtId="169" fontId="12" fillId="0" borderId="0" xfId="6" applyNumberFormat="1" applyFont="1" applyFill="1" applyBorder="1"/>
    <xf numFmtId="169" fontId="5" fillId="0" borderId="2" xfId="1" applyNumberFormat="1" applyFont="1" applyFill="1" applyBorder="1" applyAlignment="1">
      <alignment horizontal="right" vertical="center"/>
    </xf>
    <xf numFmtId="169" fontId="5" fillId="0" borderId="2" xfId="3" applyNumberFormat="1" applyFont="1" applyFill="1" applyBorder="1" applyAlignment="1">
      <alignment horizontal="right" vertical="center"/>
    </xf>
    <xf numFmtId="0" fontId="6" fillId="0" borderId="0" xfId="11" applyFont="1" applyFill="1"/>
    <xf numFmtId="0" fontId="6" fillId="0" borderId="0" xfId="11" applyFont="1" applyFill="1" applyAlignment="1">
      <alignment horizontal="center" vertical="center"/>
    </xf>
    <xf numFmtId="43" fontId="6" fillId="0" borderId="2" xfId="12" applyFont="1" applyFill="1" applyBorder="1" applyAlignment="1">
      <alignment horizontal="left" vertical="center"/>
    </xf>
    <xf numFmtId="43" fontId="6" fillId="0" borderId="2" xfId="12" applyFont="1" applyFill="1" applyBorder="1" applyAlignment="1">
      <alignment vertical="center"/>
    </xf>
    <xf numFmtId="43" fontId="6" fillId="0" borderId="0" xfId="12" applyFont="1" applyFill="1" applyAlignment="1">
      <alignment vertical="center"/>
    </xf>
    <xf numFmtId="0" fontId="20" fillId="0" borderId="2" xfId="7" applyFont="1" applyFill="1" applyBorder="1" applyAlignment="1">
      <alignment horizontal="centerContinuous" vertical="center"/>
    </xf>
    <xf numFmtId="43" fontId="6" fillId="0" borderId="3" xfId="12" applyFont="1" applyFill="1" applyBorder="1" applyAlignment="1">
      <alignment horizontal="center" vertical="center"/>
    </xf>
    <xf numFmtId="0" fontId="10" fillId="0" borderId="3" xfId="11" applyFont="1" applyFill="1" applyBorder="1" applyAlignment="1">
      <alignment horizontal="center" vertical="center"/>
    </xf>
    <xf numFmtId="43" fontId="6" fillId="0" borderId="2" xfId="12" applyFont="1" applyFill="1" applyBorder="1" applyAlignment="1">
      <alignment horizontal="center" vertical="center"/>
    </xf>
    <xf numFmtId="0" fontId="10" fillId="0" borderId="2" xfId="11" applyFont="1" applyFill="1" applyBorder="1" applyAlignment="1">
      <alignment horizontal="left" vertical="center"/>
    </xf>
    <xf numFmtId="0" fontId="6" fillId="0" borderId="0" xfId="11" applyFont="1" applyFill="1" applyAlignment="1">
      <alignment vertical="center"/>
    </xf>
    <xf numFmtId="0" fontId="10" fillId="0" borderId="0" xfId="11" applyFont="1" applyFill="1" applyBorder="1" applyAlignment="1">
      <alignment horizontal="center" vertical="center"/>
    </xf>
    <xf numFmtId="0" fontId="10" fillId="0" borderId="2" xfId="11" applyFont="1" applyFill="1" applyBorder="1" applyAlignment="1">
      <alignment horizontal="center" vertical="center"/>
    </xf>
    <xf numFmtId="0" fontId="10" fillId="0" borderId="0" xfId="11" applyFont="1" applyFill="1" applyBorder="1" applyAlignment="1">
      <alignment horizontal="right" vertical="center"/>
    </xf>
    <xf numFmtId="0" fontId="10" fillId="0" borderId="0" xfId="11" applyFont="1" applyFill="1" applyAlignment="1">
      <alignment horizontal="right" vertical="center"/>
    </xf>
    <xf numFmtId="0" fontId="6" fillId="0" borderId="0" xfId="3" applyFont="1" applyFill="1" applyBorder="1" applyAlignment="1">
      <alignment horizontal="right" vertical="center" indent="1"/>
    </xf>
    <xf numFmtId="0" fontId="10" fillId="0" borderId="1" xfId="11" applyFont="1" applyFill="1" applyBorder="1" applyAlignment="1">
      <alignment horizontal="left" vertical="center"/>
    </xf>
    <xf numFmtId="0" fontId="10" fillId="0" borderId="1" xfId="11" applyFont="1" applyFill="1" applyBorder="1" applyAlignment="1">
      <alignment vertical="center"/>
    </xf>
    <xf numFmtId="0" fontId="10" fillId="0" borderId="0" xfId="11" applyFont="1" applyFill="1" applyAlignment="1">
      <alignment vertical="center"/>
    </xf>
    <xf numFmtId="169" fontId="10" fillId="0" borderId="1" xfId="11" applyNumberFormat="1" applyFont="1" applyFill="1" applyBorder="1" applyAlignment="1">
      <alignment horizontal="right" vertical="center"/>
    </xf>
    <xf numFmtId="169" fontId="10" fillId="0" borderId="0" xfId="11" applyNumberFormat="1" applyFont="1" applyFill="1" applyBorder="1" applyAlignment="1">
      <alignment horizontal="right" vertical="center"/>
    </xf>
    <xf numFmtId="0" fontId="6" fillId="0" borderId="0" xfId="11" applyFont="1" applyFill="1" applyBorder="1"/>
    <xf numFmtId="169" fontId="10" fillId="0" borderId="0" xfId="11" applyNumberFormat="1" applyFont="1" applyFill="1" applyAlignment="1">
      <alignment horizontal="right" vertical="center"/>
    </xf>
    <xf numFmtId="0" fontId="0" fillId="0" borderId="0" xfId="11" applyFont="1" applyFill="1"/>
    <xf numFmtId="0" fontId="6" fillId="0" borderId="0" xfId="11" applyFont="1" applyFill="1" applyAlignment="1">
      <alignment horizontal="left" vertical="center"/>
    </xf>
    <xf numFmtId="0" fontId="6" fillId="0" borderId="0" xfId="11" applyFont="1" applyFill="1" applyAlignment="1">
      <alignment horizontal="left" vertical="center" indent="1"/>
    </xf>
    <xf numFmtId="169" fontId="6" fillId="0" borderId="0" xfId="18" applyNumberFormat="1" applyFont="1" applyFill="1" applyAlignment="1">
      <alignment horizontal="right" vertical="center"/>
    </xf>
    <xf numFmtId="169" fontId="6" fillId="0" borderId="0" xfId="12" applyNumberFormat="1" applyFont="1" applyFill="1" applyBorder="1" applyAlignment="1">
      <alignment horizontal="right" vertical="center"/>
    </xf>
    <xf numFmtId="169" fontId="6" fillId="0" borderId="0" xfId="12" applyNumberFormat="1" applyFont="1" applyFill="1" applyAlignment="1">
      <alignment horizontal="right" vertical="center"/>
    </xf>
    <xf numFmtId="0" fontId="0" fillId="0" borderId="0" xfId="11" applyFont="1" applyFill="1" applyAlignment="1">
      <alignment horizontal="left" vertical="center" indent="1"/>
    </xf>
    <xf numFmtId="0" fontId="6" fillId="0" borderId="2" xfId="11" applyFont="1" applyFill="1" applyBorder="1" applyAlignment="1">
      <alignment horizontal="left" vertical="center"/>
    </xf>
    <xf numFmtId="0" fontId="6" fillId="0" borderId="2" xfId="11" applyFont="1" applyFill="1" applyBorder="1" applyAlignment="1">
      <alignment vertical="center"/>
    </xf>
    <xf numFmtId="169" fontId="6" fillId="0" borderId="2" xfId="11" applyNumberFormat="1" applyFont="1" applyFill="1" applyBorder="1" applyAlignment="1">
      <alignment horizontal="right" vertical="center"/>
    </xf>
    <xf numFmtId="169" fontId="6" fillId="0" borderId="0" xfId="11" applyNumberFormat="1" applyFont="1" applyFill="1" applyBorder="1" applyAlignment="1">
      <alignment horizontal="right" vertical="center"/>
    </xf>
    <xf numFmtId="169" fontId="6" fillId="0" borderId="0" xfId="11" applyNumberFormat="1" applyFont="1" applyFill="1" applyAlignment="1">
      <alignment horizontal="right" vertical="center"/>
    </xf>
    <xf numFmtId="0" fontId="10" fillId="0" borderId="2" xfId="11" applyFont="1" applyFill="1" applyBorder="1" applyAlignment="1">
      <alignment vertical="center"/>
    </xf>
    <xf numFmtId="169" fontId="0" fillId="0" borderId="0" xfId="11" applyNumberFormat="1" applyFont="1" applyFill="1"/>
    <xf numFmtId="169" fontId="6" fillId="0" borderId="0" xfId="11" applyNumberFormat="1" applyFont="1" applyFill="1"/>
    <xf numFmtId="0" fontId="6" fillId="0" borderId="1" xfId="11" applyFont="1" applyFill="1" applyBorder="1" applyAlignment="1">
      <alignment horizontal="left" vertical="center"/>
    </xf>
    <xf numFmtId="0" fontId="6" fillId="0" borderId="1" xfId="11" applyFont="1" applyFill="1" applyBorder="1" applyAlignment="1">
      <alignment vertical="center"/>
    </xf>
    <xf numFmtId="169" fontId="6" fillId="0" borderId="1" xfId="11" applyNumberFormat="1" applyFont="1" applyFill="1" applyBorder="1" applyAlignment="1">
      <alignment horizontal="right" vertical="center"/>
    </xf>
    <xf numFmtId="169" fontId="10" fillId="0" borderId="2" xfId="11" applyNumberFormat="1" applyFont="1" applyFill="1" applyBorder="1" applyAlignment="1">
      <alignment horizontal="right" vertical="center"/>
    </xf>
    <xf numFmtId="43" fontId="6" fillId="0" borderId="0" xfId="11" applyNumberFormat="1" applyFont="1" applyFill="1"/>
    <xf numFmtId="0" fontId="10" fillId="0" borderId="0" xfId="11" applyFont="1" applyFill="1" applyAlignment="1">
      <alignment horizontal="left" vertical="center"/>
    </xf>
    <xf numFmtId="0" fontId="10" fillId="0" borderId="0" xfId="11" applyFont="1" applyFill="1" applyAlignment="1">
      <alignment horizontal="left" vertical="center" indent="1"/>
    </xf>
    <xf numFmtId="169" fontId="10" fillId="0" borderId="3" xfId="11" applyNumberFormat="1" applyFont="1" applyFill="1" applyBorder="1" applyAlignment="1">
      <alignment horizontal="right" vertical="center"/>
    </xf>
    <xf numFmtId="0" fontId="6" fillId="0" borderId="0" xfId="11" applyFont="1" applyFill="1" applyAlignment="1">
      <alignment horizontal="left" vertical="center" indent="2"/>
    </xf>
    <xf numFmtId="169" fontId="6" fillId="0" borderId="0" xfId="13" applyNumberFormat="1" applyFont="1" applyFill="1" applyAlignment="1">
      <alignment horizontal="right" vertical="center"/>
    </xf>
    <xf numFmtId="169" fontId="6" fillId="0" borderId="0" xfId="13" applyNumberFormat="1" applyFont="1" applyFill="1" applyBorder="1" applyAlignment="1">
      <alignment horizontal="right" vertical="center"/>
    </xf>
    <xf numFmtId="0" fontId="6" fillId="0" borderId="2" xfId="11" applyFont="1" applyFill="1" applyBorder="1"/>
    <xf numFmtId="43" fontId="6" fillId="0" borderId="0" xfId="12" applyFont="1" applyFill="1" applyAlignment="1">
      <alignment horizontal="center" vertical="center"/>
    </xf>
    <xf numFmtId="172" fontId="6" fillId="0" borderId="0" xfId="11" applyNumberFormat="1" applyFont="1" applyFill="1" applyAlignment="1">
      <alignment horizontal="center" vertical="center"/>
    </xf>
    <xf numFmtId="43" fontId="10" fillId="0" borderId="0" xfId="12" applyFont="1" applyFill="1"/>
    <xf numFmtId="0" fontId="20" fillId="0" borderId="0" xfId="7" applyFont="1" applyFill="1" applyAlignment="1">
      <alignment horizontal="center" vertical="center"/>
    </xf>
    <xf numFmtId="0" fontId="20" fillId="0" borderId="2" xfId="7" applyFont="1" applyFill="1" applyBorder="1" applyAlignment="1">
      <alignment horizontal="center" vertical="center"/>
    </xf>
    <xf numFmtId="0" fontId="20" fillId="0" borderId="0" xfId="7" applyFont="1" applyFill="1" applyAlignment="1">
      <alignment vertical="center"/>
    </xf>
    <xf numFmtId="0" fontId="6" fillId="0" borderId="0" xfId="10" applyFont="1" applyFill="1" applyAlignment="1">
      <alignment vertical="center"/>
    </xf>
    <xf numFmtId="0" fontId="5" fillId="0" borderId="1" xfId="8" applyNumberFormat="1" applyFont="1" applyFill="1" applyBorder="1" applyAlignment="1">
      <alignment horizontal="center" wrapText="1"/>
    </xf>
    <xf numFmtId="0" fontId="6" fillId="0" borderId="0" xfId="7" applyFill="1" applyAlignment="1"/>
    <xf numFmtId="0" fontId="5" fillId="0" borderId="0" xfId="10" applyFont="1" applyFill="1" applyAlignment="1">
      <alignment horizontal="right"/>
    </xf>
    <xf numFmtId="0" fontId="19" fillId="0" borderId="0" xfId="7" applyFont="1" applyFill="1" applyAlignment="1">
      <alignment vertical="center"/>
    </xf>
    <xf numFmtId="0" fontId="17" fillId="0" borderId="0" xfId="7" applyFont="1" applyFill="1" applyAlignment="1">
      <alignment horizontal="left" vertical="center" indent="1"/>
    </xf>
    <xf numFmtId="0" fontId="17" fillId="0" borderId="0" xfId="7" applyFont="1" applyFill="1" applyAlignment="1">
      <alignment horizontal="left" vertical="center" indent="3"/>
    </xf>
    <xf numFmtId="0" fontId="19" fillId="0" borderId="1" xfId="7" applyFont="1" applyFill="1" applyBorder="1" applyAlignment="1">
      <alignment vertical="center"/>
    </xf>
    <xf numFmtId="0" fontId="19" fillId="0" borderId="0" xfId="7" applyFont="1" applyFill="1" applyBorder="1" applyAlignment="1">
      <alignment vertical="center"/>
    </xf>
    <xf numFmtId="0" fontId="17" fillId="0" borderId="0" xfId="7" applyFont="1" applyFill="1" applyAlignment="1">
      <alignment vertical="center"/>
    </xf>
    <xf numFmtId="0" fontId="22" fillId="0" borderId="0" xfId="7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6" fillId="0" borderId="0" xfId="9" applyNumberFormat="1" applyFont="1" applyFill="1" applyAlignment="1">
      <alignment horizontal="center" vertical="center"/>
    </xf>
    <xf numFmtId="0" fontId="6" fillId="0" borderId="0" xfId="7" applyFill="1" applyAlignment="1">
      <alignment horizontal="center"/>
    </xf>
    <xf numFmtId="0" fontId="6" fillId="0" borderId="0" xfId="7" applyFont="1" applyFill="1" applyAlignment="1">
      <alignment horizontal="center"/>
    </xf>
    <xf numFmtId="49" fontId="6" fillId="0" borderId="0" xfId="7" applyNumberFormat="1" applyFont="1" applyFill="1" applyAlignment="1">
      <alignment horizontal="center"/>
    </xf>
    <xf numFmtId="0" fontId="10" fillId="0" borderId="0" xfId="3" applyFont="1" applyFill="1" applyAlignment="1">
      <alignment horizontal="left" vertical="center"/>
    </xf>
    <xf numFmtId="0" fontId="10" fillId="0" borderId="0" xfId="5" applyNumberFormat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6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left"/>
    </xf>
    <xf numFmtId="0" fontId="12" fillId="0" borderId="0" xfId="1" applyFont="1" applyFill="1" applyBorder="1" applyAlignment="1">
      <alignment vertical="center"/>
    </xf>
    <xf numFmtId="0" fontId="12" fillId="0" borderId="2" xfId="1" applyFont="1" applyFill="1" applyBorder="1" applyAlignment="1">
      <alignment horizontal="right" vertical="center"/>
    </xf>
    <xf numFmtId="0" fontId="12" fillId="0" borderId="1" xfId="4" applyNumberFormat="1" applyFont="1" applyFill="1" applyBorder="1" applyAlignment="1">
      <alignment horizontal="center" vertical="center" wrapText="1"/>
    </xf>
    <xf numFmtId="0" fontId="12" fillId="0" borderId="0" xfId="3" applyFont="1" applyFill="1" applyAlignment="1">
      <alignment horizontal="center" vertical="center"/>
    </xf>
    <xf numFmtId="0" fontId="12" fillId="0" borderId="0" xfId="4" applyNumberFormat="1" applyFont="1" applyFill="1" applyBorder="1" applyAlignment="1">
      <alignment horizontal="center" vertical="center" wrapText="1"/>
    </xf>
    <xf numFmtId="0" fontId="12" fillId="0" borderId="0" xfId="4" applyNumberFormat="1" applyFont="1" applyFill="1" applyBorder="1" applyAlignment="1">
      <alignment horizontal="right" vertical="center" wrapText="1"/>
    </xf>
    <xf numFmtId="0" fontId="12" fillId="0" borderId="0" xfId="3" applyFont="1" applyFill="1" applyAlignment="1">
      <alignment horizontal="right" vertical="center" indent="1"/>
    </xf>
    <xf numFmtId="0" fontId="8" fillId="0" borderId="0" xfId="7" applyFont="1" applyFill="1" applyAlignment="1">
      <alignment horizontal="center" vertical="center" wrapText="1"/>
    </xf>
    <xf numFmtId="0" fontId="26" fillId="0" borderId="0" xfId="4" applyNumberFormat="1" applyFont="1" applyFill="1" applyBorder="1" applyAlignment="1">
      <alignment horizontal="right" vertical="center" wrapText="1"/>
    </xf>
    <xf numFmtId="0" fontId="11" fillId="0" borderId="0" xfId="4" applyNumberFormat="1" applyFont="1" applyFill="1" applyBorder="1" applyAlignment="1">
      <alignment horizontal="right" vertical="center" wrapText="1"/>
    </xf>
    <xf numFmtId="0" fontId="11" fillId="0" borderId="0" xfId="3" applyFont="1" applyFill="1" applyAlignment="1">
      <alignment horizontal="right" vertical="center" indent="1"/>
    </xf>
    <xf numFmtId="0" fontId="11" fillId="0" borderId="0" xfId="1" applyFont="1" applyFill="1" applyAlignment="1">
      <alignment horizontal="right"/>
    </xf>
    <xf numFmtId="169" fontId="11" fillId="0" borderId="0" xfId="4" applyNumberFormat="1" applyFont="1" applyFill="1" applyAlignment="1">
      <alignment vertical="center"/>
    </xf>
    <xf numFmtId="0" fontId="11" fillId="0" borderId="0" xfId="1" applyFont="1" applyFill="1" applyBorder="1"/>
    <xf numFmtId="169" fontId="11" fillId="0" borderId="0" xfId="3" applyNumberFormat="1" applyFont="1" applyFill="1"/>
    <xf numFmtId="165" fontId="11" fillId="0" borderId="0" xfId="1" applyNumberFormat="1" applyFont="1" applyFill="1"/>
    <xf numFmtId="43" fontId="11" fillId="0" borderId="0" xfId="14" applyFont="1" applyFill="1"/>
    <xf numFmtId="0" fontId="11" fillId="0" borderId="0" xfId="1" quotePrefix="1" applyFont="1" applyFill="1"/>
    <xf numFmtId="170" fontId="11" fillId="0" borderId="0" xfId="1" applyNumberFormat="1" applyFont="1" applyFill="1"/>
    <xf numFmtId="168" fontId="12" fillId="0" borderId="3" xfId="6" applyNumberFormat="1" applyFont="1" applyFill="1" applyBorder="1" applyAlignment="1">
      <alignment horizontal="center"/>
    </xf>
    <xf numFmtId="173" fontId="12" fillId="0" borderId="0" xfId="14" applyNumberFormat="1" applyFont="1" applyFill="1" applyBorder="1" applyAlignment="1">
      <alignment horizontal="center"/>
    </xf>
    <xf numFmtId="39" fontId="11" fillId="0" borderId="0" xfId="1" applyNumberFormat="1" applyFont="1" applyFill="1" applyAlignment="1">
      <alignment horizontal="center"/>
    </xf>
    <xf numFmtId="0" fontId="8" fillId="0" borderId="0" xfId="0" applyFont="1" applyFill="1"/>
    <xf numFmtId="168" fontId="12" fillId="0" borderId="0" xfId="2" applyNumberFormat="1" applyFont="1" applyFill="1"/>
    <xf numFmtId="39" fontId="11" fillId="0" borderId="0" xfId="1" applyNumberFormat="1" applyFont="1" applyFill="1"/>
    <xf numFmtId="169" fontId="11" fillId="0" borderId="0" xfId="1" applyNumberFormat="1" applyFont="1" applyFill="1"/>
    <xf numFmtId="164" fontId="6" fillId="0" borderId="0" xfId="6" applyNumberFormat="1" applyFont="1" applyFill="1" applyBorder="1"/>
    <xf numFmtId="167" fontId="6" fillId="0" borderId="0" xfId="6" applyNumberFormat="1" applyFill="1" applyAlignment="1">
      <alignment horizontal="center" vertical="center"/>
    </xf>
    <xf numFmtId="165" fontId="6" fillId="0" borderId="0" xfId="6" applyNumberFormat="1" applyFont="1" applyFill="1"/>
    <xf numFmtId="171" fontId="11" fillId="0" borderId="0" xfId="0" applyNumberFormat="1" applyFont="1" applyFill="1"/>
    <xf numFmtId="171" fontId="0" fillId="0" borderId="0" xfId="0" applyNumberFormat="1" applyFont="1" applyFill="1"/>
    <xf numFmtId="171" fontId="11" fillId="0" borderId="0" xfId="0" applyNumberFormat="1" applyFont="1" applyFill="1" applyBorder="1"/>
    <xf numFmtId="0" fontId="5" fillId="0" borderId="2" xfId="1" applyFont="1" applyFill="1" applyBorder="1" applyAlignment="1">
      <alignment vertical="center"/>
    </xf>
    <xf numFmtId="169" fontId="5" fillId="0" borderId="2" xfId="4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169" fontId="8" fillId="0" borderId="0" xfId="4" applyNumberFormat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169" fontId="8" fillId="0" borderId="1" xfId="4" applyNumberFormat="1" applyFont="1" applyFill="1" applyBorder="1" applyAlignment="1">
      <alignment horizontal="right" vertical="center"/>
    </xf>
    <xf numFmtId="0" fontId="10" fillId="0" borderId="3" xfId="5" applyNumberFormat="1" applyFont="1" applyFill="1" applyBorder="1" applyAlignment="1">
      <alignment horizontal="center" vertical="center" wrapText="1"/>
    </xf>
    <xf numFmtId="0" fontId="10" fillId="0" borderId="2" xfId="5" applyNumberFormat="1" applyFont="1" applyFill="1" applyBorder="1" applyAlignment="1">
      <alignment horizontal="center" vertical="center" wrapText="1"/>
    </xf>
    <xf numFmtId="0" fontId="10" fillId="0" borderId="0" xfId="3" applyFont="1" applyFill="1" applyAlignment="1">
      <alignment horizontal="left" vertical="center"/>
    </xf>
    <xf numFmtId="0" fontId="10" fillId="0" borderId="2" xfId="3" applyFont="1" applyFill="1" applyBorder="1" applyAlignment="1">
      <alignment horizontal="left" vertical="center"/>
    </xf>
    <xf numFmtId="0" fontId="10" fillId="0" borderId="0" xfId="5" applyNumberFormat="1" applyFont="1" applyFill="1" applyAlignment="1">
      <alignment horizontal="center" vertical="center"/>
    </xf>
    <xf numFmtId="0" fontId="10" fillId="0" borderId="2" xfId="5" applyNumberFormat="1" applyFont="1" applyFill="1" applyBorder="1" applyAlignment="1">
      <alignment horizontal="center" vertical="center"/>
    </xf>
    <xf numFmtId="0" fontId="12" fillId="0" borderId="3" xfId="5" applyNumberFormat="1" applyFont="1" applyFill="1" applyBorder="1" applyAlignment="1">
      <alignment horizontal="center" vertical="center" wrapText="1"/>
    </xf>
    <xf numFmtId="0" fontId="12" fillId="0" borderId="2" xfId="5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0" fontId="10" fillId="0" borderId="0" xfId="5" applyNumberFormat="1" applyFont="1" applyFill="1" applyAlignment="1">
      <alignment horizontal="left" vertical="center"/>
    </xf>
    <xf numFmtId="0" fontId="10" fillId="0" borderId="2" xfId="5" applyNumberFormat="1" applyFont="1" applyFill="1" applyBorder="1" applyAlignment="1">
      <alignment horizontal="left" vertical="center"/>
    </xf>
    <xf numFmtId="0" fontId="14" fillId="0" borderId="0" xfId="1" applyFont="1" applyFill="1" applyAlignment="1">
      <alignment horizontal="center" vertical="center" wrapText="1"/>
    </xf>
    <xf numFmtId="0" fontId="12" fillId="0" borderId="2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 applyAlignment="1">
      <alignment horizontal="left"/>
    </xf>
    <xf numFmtId="0" fontId="16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 wrapText="1"/>
    </xf>
    <xf numFmtId="0" fontId="21" fillId="0" borderId="0" xfId="1" applyFont="1" applyFill="1" applyAlignment="1">
      <alignment horizontal="center" vertical="center"/>
    </xf>
    <xf numFmtId="0" fontId="10" fillId="0" borderId="0" xfId="9" applyNumberFormat="1" applyFont="1" applyFill="1" applyAlignment="1">
      <alignment horizontal="center" vertical="center"/>
    </xf>
    <xf numFmtId="0" fontId="10" fillId="0" borderId="2" xfId="9" applyNumberFormat="1" applyFont="1" applyFill="1" applyBorder="1" applyAlignment="1">
      <alignment horizontal="center" vertical="center"/>
    </xf>
    <xf numFmtId="0" fontId="19" fillId="0" borderId="0" xfId="7" applyFont="1" applyFill="1" applyAlignment="1">
      <alignment horizontal="left" vertical="center"/>
    </xf>
    <xf numFmtId="0" fontId="19" fillId="0" borderId="2" xfId="7" applyFont="1" applyFill="1" applyBorder="1" applyAlignment="1">
      <alignment horizontal="left" vertical="center"/>
    </xf>
    <xf numFmtId="0" fontId="20" fillId="0" borderId="0" xfId="7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0" xfId="1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11" applyFont="1" applyFill="1" applyAlignment="1">
      <alignment horizontal="center" vertical="center"/>
    </xf>
  </cellXfs>
  <cellStyles count="22">
    <cellStyle name="Normal" xfId="0" builtinId="0"/>
    <cellStyle name="Normal 2" xfId="1"/>
    <cellStyle name="Normal 2 2" xfId="7"/>
    <cellStyle name="Normal 3" xfId="3"/>
    <cellStyle name="Normal 3 6" xfId="10"/>
    <cellStyle name="Normal 8 2" xfId="11"/>
    <cellStyle name="Normal 8 2 2" xfId="16"/>
    <cellStyle name="Normal 8 2 2 2" xfId="18"/>
    <cellStyle name="Porcentagem 2 2" xfId="13"/>
    <cellStyle name="Porcentagem 2 2 4 2" xfId="20"/>
    <cellStyle name="Vírgula" xfId="14" builtinId="3"/>
    <cellStyle name="Vírgula 2 2" xfId="6"/>
    <cellStyle name="Vírgula 3" xfId="2"/>
    <cellStyle name="Vírgula 3 2" xfId="4"/>
    <cellStyle name="Vírgula 3 6" xfId="8"/>
    <cellStyle name="Vírgula 3 6 2 2" xfId="17"/>
    <cellStyle name="Vírgula 3 8" xfId="21"/>
    <cellStyle name="Vírgula 4" xfId="5"/>
    <cellStyle name="Vírgula 4 4" xfId="9"/>
    <cellStyle name="Vírgula 7 2" xfId="12"/>
    <cellStyle name="Vírgula 7 2 2 2" xfId="19"/>
    <cellStyle name="Vírgula 8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48"/>
  <sheetViews>
    <sheetView showGridLines="0" zoomScale="90" zoomScaleNormal="90" workbookViewId="0">
      <selection activeCell="K2" sqref="K2"/>
    </sheetView>
  </sheetViews>
  <sheetFormatPr defaultRowHeight="15" x14ac:dyDescent="0.3"/>
  <cols>
    <col min="1" max="1" width="4.83203125" style="11" customWidth="1"/>
    <col min="2" max="2" width="51.83203125" style="11" customWidth="1"/>
    <col min="3" max="3" width="2" style="11" customWidth="1"/>
    <col min="4" max="4" width="5.83203125" style="11" bestFit="1" customWidth="1"/>
    <col min="5" max="5" width="1.5" style="11" customWidth="1"/>
    <col min="6" max="6" width="2" style="11" customWidth="1"/>
    <col min="7" max="7" width="19.83203125" style="11" customWidth="1"/>
    <col min="8" max="8" width="2" style="11" customWidth="1"/>
    <col min="9" max="9" width="19.83203125" style="11" customWidth="1"/>
    <col min="10" max="10" width="5.1640625" style="11" customWidth="1"/>
    <col min="11" max="11" width="10" style="11" bestFit="1" customWidth="1"/>
    <col min="12" max="12" width="12.83203125" style="11" hidden="1" customWidth="1"/>
    <col min="13" max="13" width="11.6640625" style="11" hidden="1" customWidth="1"/>
    <col min="14" max="14" width="53" style="11" customWidth="1"/>
    <col min="15" max="15" width="2" style="11" customWidth="1"/>
    <col min="16" max="16" width="8.5" style="11" bestFit="1" customWidth="1"/>
    <col min="17" max="18" width="2" style="11" customWidth="1"/>
    <col min="19" max="19" width="19.83203125" style="11" customWidth="1"/>
    <col min="20" max="20" width="2" style="11" customWidth="1"/>
    <col min="21" max="21" width="19.83203125" style="11" customWidth="1"/>
    <col min="22" max="16384" width="9.33203125" style="11"/>
  </cols>
  <sheetData>
    <row r="1" spans="1:22" ht="16.5" customHeight="1" x14ac:dyDescent="0.3">
      <c r="A1" s="299" t="s">
        <v>124</v>
      </c>
      <c r="B1" s="299"/>
      <c r="C1" s="299"/>
      <c r="D1" s="299"/>
      <c r="E1" s="299"/>
      <c r="F1" s="299"/>
      <c r="G1" s="299"/>
      <c r="H1" s="299"/>
      <c r="I1" s="299"/>
      <c r="J1" s="299"/>
      <c r="N1" s="12"/>
      <c r="O1" s="12"/>
      <c r="P1" s="12"/>
      <c r="Q1" s="12"/>
      <c r="R1" s="12"/>
      <c r="S1" s="12"/>
      <c r="T1" s="12"/>
      <c r="U1" s="12"/>
    </row>
    <row r="2" spans="1:22" ht="16.5" customHeight="1" x14ac:dyDescent="0.3">
      <c r="A2" s="299"/>
      <c r="B2" s="299"/>
      <c r="C2" s="299"/>
      <c r="D2" s="299"/>
      <c r="E2" s="299"/>
      <c r="F2" s="299"/>
      <c r="G2" s="299"/>
      <c r="H2" s="299"/>
      <c r="I2" s="299"/>
      <c r="J2" s="299"/>
      <c r="N2" s="12"/>
      <c r="O2" s="12"/>
      <c r="P2" s="12"/>
      <c r="Q2" s="12"/>
      <c r="R2" s="12"/>
      <c r="S2" s="12"/>
      <c r="T2" s="12"/>
      <c r="U2" s="12"/>
    </row>
    <row r="3" spans="1:22" ht="9.75" customHeight="1" x14ac:dyDescent="0.3">
      <c r="B3" s="161"/>
      <c r="C3" s="13"/>
      <c r="D3" s="161"/>
      <c r="E3" s="13"/>
      <c r="F3" s="13"/>
      <c r="G3" s="161"/>
      <c r="H3" s="161"/>
      <c r="I3" s="161"/>
      <c r="N3" s="14"/>
      <c r="O3" s="15"/>
      <c r="P3" s="14"/>
      <c r="Q3" s="15"/>
      <c r="R3" s="15"/>
      <c r="S3" s="14"/>
      <c r="T3" s="14"/>
      <c r="U3" s="14"/>
    </row>
    <row r="4" spans="1:22" ht="16.5" customHeight="1" x14ac:dyDescent="0.3">
      <c r="B4" s="293" t="s">
        <v>17</v>
      </c>
      <c r="C4" s="13"/>
      <c r="D4" s="300" t="s">
        <v>16</v>
      </c>
      <c r="E4" s="13"/>
      <c r="F4" s="13"/>
      <c r="G4" s="297" t="s">
        <v>170</v>
      </c>
      <c r="H4" s="13"/>
      <c r="I4" s="291" t="s">
        <v>149</v>
      </c>
      <c r="N4" s="293" t="s">
        <v>163</v>
      </c>
      <c r="O4" s="159"/>
      <c r="P4" s="295" t="s">
        <v>16</v>
      </c>
      <c r="Q4" s="159"/>
      <c r="R4" s="13"/>
      <c r="S4" s="297" t="s">
        <v>170</v>
      </c>
      <c r="T4" s="13"/>
      <c r="U4" s="291" t="s">
        <v>149</v>
      </c>
    </row>
    <row r="5" spans="1:22" x14ac:dyDescent="0.3">
      <c r="B5" s="294"/>
      <c r="C5" s="16"/>
      <c r="D5" s="301"/>
      <c r="E5" s="16"/>
      <c r="F5" s="16"/>
      <c r="G5" s="298"/>
      <c r="H5" s="17"/>
      <c r="I5" s="292"/>
      <c r="N5" s="294"/>
      <c r="O5" s="16"/>
      <c r="P5" s="296"/>
      <c r="Q5" s="160"/>
      <c r="R5" s="16"/>
      <c r="S5" s="298"/>
      <c r="T5" s="17"/>
      <c r="U5" s="292"/>
    </row>
    <row r="6" spans="1:22" x14ac:dyDescent="0.3">
      <c r="B6" s="18" t="s">
        <v>15</v>
      </c>
      <c r="C6" s="19"/>
      <c r="D6" s="20"/>
      <c r="E6" s="19"/>
      <c r="F6" s="45"/>
      <c r="G6" s="75"/>
      <c r="H6" s="74"/>
      <c r="I6" s="77"/>
      <c r="N6" s="18" t="s">
        <v>15</v>
      </c>
      <c r="O6" s="19"/>
      <c r="P6" s="20"/>
      <c r="Q6" s="20"/>
      <c r="R6" s="76"/>
      <c r="S6" s="75"/>
      <c r="T6" s="74"/>
      <c r="U6" s="77"/>
    </row>
    <row r="7" spans="1:22" x14ac:dyDescent="0.3">
      <c r="B7" s="22" t="s">
        <v>14</v>
      </c>
      <c r="C7" s="19"/>
      <c r="D7" s="20">
        <v>4</v>
      </c>
      <c r="E7" s="19"/>
      <c r="F7" s="19"/>
      <c r="G7" s="23">
        <v>67452146.859999999</v>
      </c>
      <c r="H7" s="23"/>
      <c r="I7" s="23">
        <v>70658100.620000005</v>
      </c>
      <c r="N7" s="22" t="s">
        <v>30</v>
      </c>
      <c r="O7" s="19"/>
      <c r="P7" s="20">
        <v>13</v>
      </c>
      <c r="Q7" s="20"/>
      <c r="S7" s="23">
        <v>3297583.32</v>
      </c>
      <c r="T7" s="25"/>
      <c r="U7" s="23">
        <v>4067384.35</v>
      </c>
    </row>
    <row r="8" spans="1:22" x14ac:dyDescent="0.3">
      <c r="B8" s="22" t="s">
        <v>7</v>
      </c>
      <c r="C8" s="19"/>
      <c r="D8" s="20">
        <v>5</v>
      </c>
      <c r="E8" s="19"/>
      <c r="F8" s="19"/>
      <c r="G8" s="23">
        <v>3430952.16</v>
      </c>
      <c r="H8" s="23"/>
      <c r="I8" s="23">
        <v>4037166.47</v>
      </c>
      <c r="N8" s="22" t="s">
        <v>136</v>
      </c>
      <c r="O8" s="19"/>
      <c r="P8" s="20">
        <v>11</v>
      </c>
      <c r="Q8" s="20"/>
      <c r="S8" s="23">
        <v>7051455.6200000001</v>
      </c>
      <c r="T8" s="25"/>
      <c r="U8" s="23">
        <v>5219099</v>
      </c>
    </row>
    <row r="9" spans="1:22" x14ac:dyDescent="0.3">
      <c r="B9" s="22" t="s">
        <v>12</v>
      </c>
      <c r="C9" s="19"/>
      <c r="D9" s="20">
        <v>7</v>
      </c>
      <c r="E9" s="19"/>
      <c r="F9" s="19"/>
      <c r="G9" s="23">
        <v>7240562.25</v>
      </c>
      <c r="H9" s="23"/>
      <c r="I9" s="23">
        <v>8081238.2199999997</v>
      </c>
      <c r="N9" s="22" t="s">
        <v>137</v>
      </c>
      <c r="O9" s="19"/>
      <c r="P9" s="20">
        <v>12</v>
      </c>
      <c r="Q9" s="20"/>
      <c r="S9" s="23">
        <v>132831069</v>
      </c>
      <c r="T9" s="25"/>
      <c r="U9" s="23">
        <v>123260063.48</v>
      </c>
    </row>
    <row r="10" spans="1:22" x14ac:dyDescent="0.3">
      <c r="B10" s="22" t="s">
        <v>134</v>
      </c>
      <c r="C10" s="19"/>
      <c r="D10" s="20">
        <v>8</v>
      </c>
      <c r="E10" s="19"/>
      <c r="F10" s="19"/>
      <c r="G10" s="23">
        <v>7821019.1500000004</v>
      </c>
      <c r="H10" s="23"/>
      <c r="I10" s="23">
        <v>6843411.9100000001</v>
      </c>
      <c r="N10" s="22" t="s">
        <v>138</v>
      </c>
      <c r="O10" s="19"/>
      <c r="P10" s="20"/>
      <c r="Q10" s="20"/>
      <c r="S10" s="23">
        <v>1359.39</v>
      </c>
      <c r="T10" s="25"/>
      <c r="U10" s="23">
        <v>1359.39</v>
      </c>
      <c r="V10" s="34"/>
    </row>
    <row r="11" spans="1:22" x14ac:dyDescent="0.3">
      <c r="B11" s="22" t="s">
        <v>11</v>
      </c>
      <c r="C11" s="19"/>
      <c r="D11" s="20"/>
      <c r="E11" s="19"/>
      <c r="F11" s="19"/>
      <c r="G11" s="23">
        <v>59852.06</v>
      </c>
      <c r="H11" s="23"/>
      <c r="I11" s="23">
        <v>33314.89</v>
      </c>
      <c r="N11" s="22" t="s">
        <v>26</v>
      </c>
      <c r="O11" s="19"/>
      <c r="P11" s="20">
        <v>13</v>
      </c>
      <c r="Q11" s="20"/>
      <c r="S11" s="23">
        <v>284127.84000000003</v>
      </c>
      <c r="T11" s="25"/>
      <c r="U11" s="23">
        <v>670341.35</v>
      </c>
    </row>
    <row r="12" spans="1:22" x14ac:dyDescent="0.3">
      <c r="B12" s="22" t="s">
        <v>13</v>
      </c>
      <c r="C12" s="19"/>
      <c r="D12" s="20">
        <v>6</v>
      </c>
      <c r="E12" s="19"/>
      <c r="F12" s="19"/>
      <c r="G12" s="23">
        <v>2796149.8599999971</v>
      </c>
      <c r="H12" s="23"/>
      <c r="I12" s="23">
        <v>2577428.59</v>
      </c>
      <c r="N12" s="22" t="s">
        <v>139</v>
      </c>
      <c r="O12" s="19"/>
      <c r="P12" s="20">
        <v>14</v>
      </c>
      <c r="Q12" s="20"/>
      <c r="S12" s="23">
        <v>2531835.1099999994</v>
      </c>
      <c r="T12" s="25"/>
      <c r="U12" s="23">
        <v>2494166.0700000003</v>
      </c>
    </row>
    <row r="13" spans="1:22" x14ac:dyDescent="0.3">
      <c r="B13" s="26"/>
      <c r="C13" s="19"/>
      <c r="D13" s="20"/>
      <c r="E13" s="19"/>
      <c r="F13" s="19"/>
      <c r="G13" s="23"/>
      <c r="H13" s="23"/>
      <c r="I13" s="23"/>
    </row>
    <row r="14" spans="1:22" x14ac:dyDescent="0.3">
      <c r="B14" s="27" t="s">
        <v>10</v>
      </c>
      <c r="C14" s="19"/>
      <c r="D14" s="20"/>
      <c r="E14" s="19"/>
      <c r="F14" s="18"/>
      <c r="G14" s="28">
        <v>88800682.340000004</v>
      </c>
      <c r="H14" s="23"/>
      <c r="I14" s="28">
        <v>92230660.700000003</v>
      </c>
      <c r="L14" s="11" t="s">
        <v>127</v>
      </c>
      <c r="M14" s="11">
        <v>1117151</v>
      </c>
      <c r="N14" s="27" t="s">
        <v>27</v>
      </c>
      <c r="O14" s="19"/>
      <c r="P14" s="20"/>
      <c r="Q14" s="20"/>
      <c r="R14" s="21"/>
      <c r="S14" s="28">
        <v>145997430.27999997</v>
      </c>
      <c r="T14" s="25"/>
      <c r="U14" s="28">
        <v>135712413.63999999</v>
      </c>
    </row>
    <row r="15" spans="1:22" x14ac:dyDescent="0.3">
      <c r="L15" s="11" t="s">
        <v>126</v>
      </c>
      <c r="M15" s="11">
        <v>4702515.74</v>
      </c>
      <c r="N15" s="24"/>
      <c r="O15" s="19"/>
      <c r="P15" s="29"/>
      <c r="Q15" s="29"/>
      <c r="S15" s="23"/>
      <c r="T15" s="25"/>
      <c r="U15" s="23"/>
    </row>
    <row r="16" spans="1:22" x14ac:dyDescent="0.3">
      <c r="B16" s="18" t="s">
        <v>9</v>
      </c>
      <c r="D16" s="31"/>
      <c r="G16" s="23"/>
      <c r="H16" s="30"/>
      <c r="I16" s="30"/>
      <c r="M16" s="11">
        <v>5819666.7400000002</v>
      </c>
      <c r="N16" s="18" t="s">
        <v>9</v>
      </c>
      <c r="O16" s="19"/>
      <c r="P16" s="20"/>
      <c r="Q16" s="20"/>
      <c r="S16" s="23"/>
      <c r="T16" s="25"/>
      <c r="U16" s="23"/>
    </row>
    <row r="17" spans="2:22" x14ac:dyDescent="0.3">
      <c r="B17" s="22" t="s">
        <v>8</v>
      </c>
      <c r="C17" s="71"/>
      <c r="D17" s="72">
        <v>9</v>
      </c>
      <c r="E17" s="71"/>
      <c r="F17" s="71"/>
      <c r="G17" s="73">
        <v>2693579.95</v>
      </c>
      <c r="H17" s="73"/>
      <c r="I17" s="73">
        <v>2635214.6300000004</v>
      </c>
      <c r="N17" s="22" t="s">
        <v>137</v>
      </c>
      <c r="O17" s="19"/>
      <c r="P17" s="20">
        <v>12</v>
      </c>
      <c r="Q17" s="20"/>
      <c r="S17" s="23">
        <v>103812679.62</v>
      </c>
      <c r="T17" s="25"/>
      <c r="U17" s="23">
        <v>104329328.27</v>
      </c>
    </row>
    <row r="18" spans="2:22" x14ac:dyDescent="0.3">
      <c r="B18" s="33" t="s">
        <v>135</v>
      </c>
      <c r="C18" s="71"/>
      <c r="D18" s="20"/>
      <c r="E18" s="71"/>
      <c r="F18" s="71"/>
      <c r="G18" s="73">
        <v>2685730.25</v>
      </c>
      <c r="H18" s="73"/>
      <c r="I18" s="73">
        <v>2632014.6300000004</v>
      </c>
      <c r="N18" s="22" t="s">
        <v>25</v>
      </c>
      <c r="O18" s="19"/>
      <c r="P18" s="20">
        <v>15</v>
      </c>
      <c r="Q18" s="20"/>
      <c r="S18" s="23">
        <v>57886991.689999998</v>
      </c>
      <c r="T18" s="25"/>
      <c r="U18" s="23">
        <v>68885439.099999994</v>
      </c>
      <c r="V18" s="34"/>
    </row>
    <row r="19" spans="2:22" x14ac:dyDescent="0.3">
      <c r="B19" s="33" t="s">
        <v>6</v>
      </c>
      <c r="C19" s="71"/>
      <c r="D19" s="72"/>
      <c r="E19" s="71"/>
      <c r="F19" s="71"/>
      <c r="G19" s="73">
        <f>3200+4649.7</f>
        <v>7849.7</v>
      </c>
      <c r="H19" s="73"/>
      <c r="I19" s="73">
        <v>3200</v>
      </c>
      <c r="N19" s="22" t="s">
        <v>21</v>
      </c>
      <c r="O19" s="19"/>
      <c r="P19" s="20" t="s">
        <v>166</v>
      </c>
      <c r="Q19" s="20"/>
      <c r="S19" s="23">
        <v>293185432.64999998</v>
      </c>
      <c r="T19" s="25"/>
      <c r="U19" s="23">
        <v>269864920.92000002</v>
      </c>
    </row>
    <row r="20" spans="2:22" x14ac:dyDescent="0.3">
      <c r="B20" s="22" t="s">
        <v>5</v>
      </c>
      <c r="C20" s="71"/>
      <c r="D20" s="72"/>
      <c r="E20" s="71"/>
      <c r="F20" s="71"/>
      <c r="G20" s="73">
        <v>29832.22</v>
      </c>
      <c r="H20" s="73"/>
      <c r="I20" s="73">
        <v>29832.22</v>
      </c>
      <c r="O20" s="19"/>
      <c r="P20" s="20"/>
      <c r="Q20" s="20"/>
      <c r="S20" s="23"/>
      <c r="T20" s="25"/>
      <c r="U20" s="23"/>
    </row>
    <row r="21" spans="2:22" x14ac:dyDescent="0.3">
      <c r="B21" s="22" t="s">
        <v>4</v>
      </c>
      <c r="C21" s="71"/>
      <c r="D21" s="72">
        <v>10</v>
      </c>
      <c r="E21" s="71"/>
      <c r="F21" s="71"/>
      <c r="G21" s="73">
        <v>320326148.88999999</v>
      </c>
      <c r="H21" s="73"/>
      <c r="I21" s="73">
        <v>304365721.47000003</v>
      </c>
      <c r="N21" s="27" t="s">
        <v>24</v>
      </c>
      <c r="O21" s="19"/>
      <c r="P21" s="20"/>
      <c r="Q21" s="20"/>
      <c r="S21" s="28">
        <v>454885103.95999998</v>
      </c>
      <c r="T21" s="25"/>
      <c r="U21" s="28">
        <v>443079688.29000002</v>
      </c>
    </row>
    <row r="22" spans="2:22" x14ac:dyDescent="0.3">
      <c r="B22" s="22" t="s">
        <v>3</v>
      </c>
      <c r="C22" s="71"/>
      <c r="D22" s="72"/>
      <c r="E22" s="71"/>
      <c r="F22" s="71"/>
      <c r="G22" s="73">
        <v>125858.95</v>
      </c>
      <c r="H22" s="73"/>
      <c r="I22" s="73">
        <v>87437.41</v>
      </c>
      <c r="N22" s="24"/>
      <c r="O22" s="19"/>
      <c r="P22" s="20"/>
      <c r="Q22" s="20"/>
      <c r="R22" s="21"/>
      <c r="S22" s="23"/>
      <c r="T22" s="25"/>
      <c r="U22" s="23"/>
    </row>
    <row r="23" spans="2:22" x14ac:dyDescent="0.3">
      <c r="N23" s="27" t="s">
        <v>23</v>
      </c>
      <c r="O23" s="19"/>
      <c r="P23" s="20"/>
      <c r="Q23" s="20"/>
      <c r="S23" s="28">
        <v>600882534.24000001</v>
      </c>
      <c r="T23" s="25"/>
      <c r="U23" s="28">
        <v>578792101.93000007</v>
      </c>
    </row>
    <row r="25" spans="2:22" x14ac:dyDescent="0.3">
      <c r="N25" s="18" t="s">
        <v>115</v>
      </c>
      <c r="P25" s="20"/>
      <c r="Q25" s="20"/>
      <c r="S25" s="23"/>
      <c r="T25" s="25"/>
      <c r="U25" s="23"/>
    </row>
    <row r="26" spans="2:22" x14ac:dyDescent="0.3">
      <c r="D26" s="31"/>
      <c r="G26" s="32"/>
      <c r="H26" s="23"/>
      <c r="I26" s="32"/>
      <c r="N26" s="22" t="s">
        <v>22</v>
      </c>
      <c r="P26" s="20">
        <v>17</v>
      </c>
      <c r="Q26" s="20"/>
      <c r="S26" s="23">
        <v>432842995.31999999</v>
      </c>
      <c r="T26" s="25"/>
      <c r="U26" s="23">
        <v>432842995.31999999</v>
      </c>
    </row>
    <row r="27" spans="2:22" x14ac:dyDescent="0.3">
      <c r="N27" s="22" t="s">
        <v>133</v>
      </c>
      <c r="P27" s="31">
        <v>20</v>
      </c>
      <c r="S27" s="64">
        <v>26195831</v>
      </c>
      <c r="U27" s="64">
        <v>20880656</v>
      </c>
    </row>
    <row r="28" spans="2:22" x14ac:dyDescent="0.3">
      <c r="N28" s="22" t="s">
        <v>151</v>
      </c>
      <c r="P28" s="31" t="s">
        <v>167</v>
      </c>
      <c r="S28" s="64">
        <v>69635354</v>
      </c>
      <c r="U28" s="64">
        <v>69635354</v>
      </c>
    </row>
    <row r="29" spans="2:22" x14ac:dyDescent="0.3">
      <c r="J29" s="34"/>
      <c r="M29" s="34"/>
      <c r="N29" s="22" t="s">
        <v>20</v>
      </c>
      <c r="P29" s="20" t="s">
        <v>153</v>
      </c>
      <c r="Q29" s="20"/>
      <c r="S29" s="65">
        <v>-717580612.21000004</v>
      </c>
      <c r="T29" s="36"/>
      <c r="U29" s="35">
        <v>-702802240.82000005</v>
      </c>
    </row>
    <row r="30" spans="2:22" x14ac:dyDescent="0.3">
      <c r="B30" s="27" t="s">
        <v>2</v>
      </c>
      <c r="C30" s="19"/>
      <c r="D30" s="20"/>
      <c r="E30" s="19"/>
      <c r="G30" s="28">
        <v>323175420.00999999</v>
      </c>
      <c r="H30" s="23"/>
      <c r="I30" s="28">
        <v>307118205.73000008</v>
      </c>
      <c r="M30" s="34"/>
      <c r="N30" s="27" t="s">
        <v>19</v>
      </c>
      <c r="O30" s="19"/>
      <c r="P30" s="20"/>
      <c r="Q30" s="20"/>
      <c r="S30" s="66">
        <v>-188906431.89000005</v>
      </c>
      <c r="T30" s="25"/>
      <c r="U30" s="37">
        <v>-179443235.50000006</v>
      </c>
    </row>
    <row r="31" spans="2:22" x14ac:dyDescent="0.3">
      <c r="D31" s="31"/>
      <c r="G31" s="23"/>
      <c r="H31" s="23"/>
      <c r="I31" s="23"/>
      <c r="N31" s="24"/>
      <c r="P31" s="31"/>
      <c r="Q31" s="31"/>
      <c r="S31" s="64"/>
      <c r="T31" s="39"/>
      <c r="U31" s="38"/>
    </row>
    <row r="32" spans="2:22" ht="15.75" x14ac:dyDescent="0.35">
      <c r="B32" s="40" t="s">
        <v>1</v>
      </c>
      <c r="D32" s="41"/>
      <c r="G32" s="28">
        <v>411976102.35000002</v>
      </c>
      <c r="H32" s="23"/>
      <c r="I32" s="28">
        <v>399348866.43000007</v>
      </c>
      <c r="N32" s="40" t="s">
        <v>18</v>
      </c>
      <c r="P32" s="41"/>
      <c r="Q32" s="41"/>
      <c r="S32" s="67">
        <v>411976102.34999996</v>
      </c>
      <c r="T32" s="42"/>
      <c r="U32" s="28">
        <v>399348866.43000001</v>
      </c>
    </row>
    <row r="33" spans="2:21" ht="15.75" x14ac:dyDescent="0.35">
      <c r="B33" s="43" t="s">
        <v>0</v>
      </c>
      <c r="C33" s="19"/>
      <c r="D33" s="44"/>
      <c r="E33" s="19"/>
      <c r="N33" s="43" t="s">
        <v>0</v>
      </c>
      <c r="P33" s="41"/>
      <c r="Q33" s="41"/>
      <c r="S33" s="32"/>
      <c r="T33" s="42"/>
      <c r="U33" s="32"/>
    </row>
    <row r="34" spans="2:21" x14ac:dyDescent="0.3">
      <c r="O34" s="19"/>
      <c r="P34" s="44"/>
      <c r="Q34" s="44"/>
      <c r="R34" s="70"/>
      <c r="S34" s="69">
        <f>G32-S32</f>
        <v>0</v>
      </c>
      <c r="T34" s="70"/>
      <c r="U34" s="69">
        <f>I32-U32</f>
        <v>0</v>
      </c>
    </row>
    <row r="36" spans="2:21" x14ac:dyDescent="0.3">
      <c r="G36" s="34"/>
      <c r="S36" s="57"/>
    </row>
    <row r="37" spans="2:21" x14ac:dyDescent="0.3">
      <c r="S37" s="57"/>
    </row>
    <row r="38" spans="2:21" s="46" customFormat="1" ht="15.75" x14ac:dyDescent="0.35">
      <c r="N38" s="11"/>
      <c r="O38" s="11"/>
      <c r="P38" s="11"/>
      <c r="Q38" s="11"/>
      <c r="R38" s="11"/>
      <c r="S38" s="11"/>
      <c r="T38" s="11"/>
      <c r="U38" s="11"/>
    </row>
    <row r="39" spans="2:21" s="46" customFormat="1" ht="15" customHeight="1" x14ac:dyDescent="0.35">
      <c r="B39" s="47"/>
      <c r="C39" s="48"/>
      <c r="D39" s="49"/>
      <c r="E39" s="49"/>
      <c r="F39" s="48"/>
      <c r="G39" s="47"/>
      <c r="H39" s="48"/>
      <c r="I39" s="47"/>
    </row>
    <row r="40" spans="2:21" s="46" customFormat="1" ht="15" customHeight="1" x14ac:dyDescent="0.35">
      <c r="B40" s="47"/>
      <c r="C40" s="48"/>
      <c r="D40" s="49"/>
      <c r="E40" s="49"/>
      <c r="F40" s="48"/>
      <c r="G40" s="47"/>
      <c r="H40" s="48"/>
      <c r="I40" s="47"/>
      <c r="N40" s="47"/>
      <c r="O40" s="48"/>
      <c r="P40" s="49"/>
      <c r="Q40" s="49"/>
      <c r="R40" s="48"/>
      <c r="S40" s="47"/>
      <c r="T40" s="48"/>
      <c r="U40" s="47"/>
    </row>
    <row r="41" spans="2:21" s="46" customFormat="1" ht="15" customHeight="1" x14ac:dyDescent="0.35">
      <c r="B41" s="47"/>
      <c r="C41" s="48"/>
      <c r="D41" s="49"/>
      <c r="E41" s="49"/>
      <c r="F41" s="48"/>
      <c r="G41" s="47"/>
      <c r="H41" s="48"/>
      <c r="I41" s="47"/>
      <c r="N41" s="47"/>
      <c r="O41" s="48"/>
      <c r="P41" s="49"/>
      <c r="Q41" s="49"/>
      <c r="R41" s="48"/>
      <c r="S41" s="47"/>
      <c r="T41" s="48"/>
      <c r="U41" s="47"/>
    </row>
    <row r="42" spans="2:21" s="46" customFormat="1" ht="15" customHeight="1" x14ac:dyDescent="0.35">
      <c r="B42" s="48"/>
      <c r="C42" s="48"/>
      <c r="D42" s="49"/>
      <c r="E42" s="49"/>
      <c r="F42" s="48"/>
      <c r="G42" s="50"/>
      <c r="H42" s="48"/>
      <c r="I42" s="50"/>
      <c r="N42" s="47"/>
      <c r="O42" s="48"/>
      <c r="P42" s="49"/>
      <c r="Q42" s="49"/>
      <c r="R42" s="48"/>
      <c r="S42" s="47"/>
      <c r="T42" s="48"/>
      <c r="U42" s="47"/>
    </row>
    <row r="43" spans="2:21" s="46" customFormat="1" ht="15" customHeight="1" x14ac:dyDescent="0.35">
      <c r="B43" s="51"/>
      <c r="C43" s="51"/>
      <c r="D43" s="49"/>
      <c r="E43" s="49"/>
      <c r="F43" s="49"/>
      <c r="G43" s="51"/>
      <c r="H43" s="49"/>
      <c r="I43" s="51"/>
      <c r="N43" s="48"/>
      <c r="O43" s="48"/>
      <c r="P43" s="49"/>
      <c r="Q43" s="49"/>
      <c r="R43" s="48"/>
      <c r="S43" s="48"/>
      <c r="T43" s="48"/>
      <c r="U43" s="48"/>
    </row>
    <row r="44" spans="2:21" s="46" customFormat="1" ht="15" customHeight="1" x14ac:dyDescent="0.35">
      <c r="B44" s="49"/>
      <c r="C44" s="49"/>
      <c r="D44" s="49"/>
      <c r="E44" s="49"/>
      <c r="F44" s="49"/>
      <c r="G44" s="49"/>
      <c r="H44" s="49"/>
      <c r="I44" s="49"/>
      <c r="N44" s="51"/>
      <c r="O44" s="51"/>
      <c r="P44" s="49"/>
      <c r="Q44" s="49"/>
      <c r="R44" s="49"/>
      <c r="S44" s="51"/>
      <c r="T44" s="49"/>
      <c r="U44" s="51"/>
    </row>
    <row r="45" spans="2:21" ht="15" customHeight="1" x14ac:dyDescent="0.3">
      <c r="B45" s="49"/>
      <c r="C45" s="48"/>
      <c r="D45" s="49"/>
      <c r="E45" s="49"/>
      <c r="F45" s="49"/>
      <c r="G45" s="51"/>
      <c r="H45" s="49"/>
      <c r="I45" s="51"/>
      <c r="N45" s="49"/>
      <c r="O45" s="49"/>
      <c r="P45" s="49"/>
      <c r="Q45" s="49"/>
      <c r="R45" s="49"/>
      <c r="S45" s="49"/>
      <c r="T45" s="49"/>
      <c r="U45" s="49"/>
    </row>
    <row r="46" spans="2:21" ht="15" customHeight="1" x14ac:dyDescent="0.3">
      <c r="B46" s="49"/>
      <c r="C46" s="48"/>
      <c r="D46" s="49"/>
      <c r="E46" s="49"/>
      <c r="F46" s="49"/>
      <c r="G46" s="52"/>
      <c r="H46" s="49"/>
      <c r="I46" s="51"/>
      <c r="N46" s="49"/>
      <c r="O46" s="48"/>
      <c r="P46" s="49"/>
      <c r="Q46" s="49"/>
      <c r="R46" s="49"/>
      <c r="S46" s="51"/>
      <c r="T46" s="49"/>
      <c r="U46" s="51"/>
    </row>
    <row r="47" spans="2:21" ht="15" customHeight="1" x14ac:dyDescent="0.3">
      <c r="B47" s="49"/>
      <c r="C47" s="48"/>
      <c r="D47" s="49"/>
      <c r="E47" s="49"/>
      <c r="F47" s="49"/>
      <c r="G47" s="49"/>
      <c r="H47" s="49"/>
      <c r="I47" s="49"/>
      <c r="N47" s="49"/>
      <c r="O47" s="48"/>
      <c r="P47" s="49"/>
      <c r="Q47" s="49"/>
      <c r="R47" s="49"/>
      <c r="S47" s="51"/>
      <c r="T47" s="49"/>
      <c r="U47" s="51"/>
    </row>
    <row r="48" spans="2:21" ht="15" customHeight="1" x14ac:dyDescent="0.3">
      <c r="N48" s="49"/>
      <c r="O48" s="48"/>
      <c r="P48" s="49"/>
      <c r="Q48" s="49"/>
      <c r="R48" s="49"/>
      <c r="S48" s="49"/>
      <c r="T48" s="49"/>
      <c r="U48" s="49"/>
    </row>
  </sheetData>
  <mergeCells count="9">
    <mergeCell ref="U4:U5"/>
    <mergeCell ref="N4:N5"/>
    <mergeCell ref="P4:P5"/>
    <mergeCell ref="S4:S5"/>
    <mergeCell ref="A1:J2"/>
    <mergeCell ref="B4:B5"/>
    <mergeCell ref="D4:D5"/>
    <mergeCell ref="G4:G5"/>
    <mergeCell ref="I4:I5"/>
  </mergeCells>
  <printOptions horizontalCentered="1"/>
  <pageMargins left="0.51181102362204722" right="0.51181102362204722" top="0.39370078740157483" bottom="0.39370078740157483" header="0" footer="0.31496062992125984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7"/>
  <sheetViews>
    <sheetView showGridLines="0" tabSelected="1" view="pageBreakPreview" zoomScale="60" zoomScaleNormal="80" workbookViewId="0">
      <selection activeCell="F33" sqref="F33"/>
    </sheetView>
  </sheetViews>
  <sheetFormatPr defaultRowHeight="15" x14ac:dyDescent="0.3"/>
  <cols>
    <col min="1" max="1" width="9.33203125" style="11" customWidth="1"/>
    <col min="2" max="2" width="67.6640625" style="11" customWidth="1"/>
    <col min="3" max="3" width="2" style="11" customWidth="1"/>
    <col min="4" max="5" width="8.6640625" style="11" customWidth="1"/>
    <col min="6" max="6" width="20.33203125" style="132" customWidth="1"/>
    <col min="7" max="7" width="2.83203125" style="132" customWidth="1"/>
    <col min="8" max="8" width="14.5" style="132" customWidth="1"/>
    <col min="9" max="9" width="2.83203125" style="265" customWidth="1"/>
    <col min="10" max="10" width="18.83203125" style="132" customWidth="1"/>
    <col min="11" max="11" width="2.83203125" style="132" customWidth="1"/>
    <col min="12" max="12" width="17" style="132" bestFit="1" customWidth="1"/>
    <col min="13" max="13" width="2.33203125" style="132" customWidth="1"/>
    <col min="14" max="14" width="4.5" style="11" customWidth="1"/>
    <col min="15" max="15" width="12.83203125" style="11" customWidth="1"/>
    <col min="16" max="16" width="27.6640625" style="11" customWidth="1"/>
    <col min="17" max="19" width="12.83203125" style="11" customWidth="1"/>
    <col min="20" max="20" width="12.5" style="11" customWidth="1"/>
    <col min="21" max="21" width="16.1640625" style="11" bestFit="1" customWidth="1"/>
    <col min="22" max="22" width="9.33203125" style="11"/>
    <col min="23" max="23" width="15.1640625" style="11" bestFit="1" customWidth="1"/>
    <col min="24" max="16384" width="9.33203125" style="11"/>
  </cols>
  <sheetData>
    <row r="1" spans="1:24" ht="16.5" customHeight="1" x14ac:dyDescent="0.3">
      <c r="A1" s="302" t="s">
        <v>123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15"/>
      <c r="O1" s="15"/>
      <c r="P1" s="15"/>
      <c r="Q1" s="15"/>
      <c r="R1" s="110"/>
    </row>
    <row r="2" spans="1:24" ht="32.25" customHeight="1" x14ac:dyDescent="0.3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15"/>
      <c r="O2" s="15"/>
      <c r="P2" s="15"/>
      <c r="Q2" s="15"/>
      <c r="R2" s="110"/>
    </row>
    <row r="3" spans="1:24" ht="9.75" customHeight="1" x14ac:dyDescent="0.3">
      <c r="A3" s="15"/>
      <c r="B3" s="13"/>
      <c r="C3" s="13"/>
      <c r="D3" s="13"/>
      <c r="E3" s="13"/>
      <c r="F3" s="13"/>
      <c r="G3" s="13"/>
      <c r="H3" s="13"/>
      <c r="I3" s="100"/>
      <c r="R3" s="110"/>
    </row>
    <row r="4" spans="1:24" x14ac:dyDescent="0.3">
      <c r="A4" s="111"/>
      <c r="B4" s="112"/>
      <c r="C4" s="111"/>
      <c r="D4" s="112"/>
      <c r="E4" s="252"/>
      <c r="F4" s="303"/>
      <c r="G4" s="303"/>
      <c r="H4" s="303"/>
      <c r="I4" s="102"/>
      <c r="K4" s="253"/>
      <c r="L4" s="101"/>
      <c r="R4" s="110"/>
    </row>
    <row r="5" spans="1:24" ht="15.75" customHeight="1" x14ac:dyDescent="0.3">
      <c r="A5" s="111"/>
      <c r="B5" s="293" t="s">
        <v>46</v>
      </c>
      <c r="C5" s="111"/>
      <c r="D5" s="295" t="s">
        <v>16</v>
      </c>
      <c r="E5" s="247"/>
      <c r="F5" s="304" t="s">
        <v>171</v>
      </c>
      <c r="G5" s="304"/>
      <c r="H5" s="304"/>
      <c r="I5" s="103"/>
      <c r="J5" s="304" t="s">
        <v>172</v>
      </c>
      <c r="K5" s="304"/>
      <c r="L5" s="304"/>
      <c r="R5" s="110"/>
    </row>
    <row r="6" spans="1:24" x14ac:dyDescent="0.3">
      <c r="A6" s="111"/>
      <c r="B6" s="293"/>
      <c r="C6" s="111"/>
      <c r="D6" s="295"/>
      <c r="E6" s="247"/>
      <c r="F6" s="305"/>
      <c r="G6" s="305"/>
      <c r="H6" s="305"/>
      <c r="I6" s="103"/>
      <c r="J6" s="305"/>
      <c r="K6" s="305"/>
      <c r="L6" s="305"/>
      <c r="R6" s="110"/>
    </row>
    <row r="7" spans="1:24" x14ac:dyDescent="0.3">
      <c r="B7" s="294"/>
      <c r="C7" s="19"/>
      <c r="D7" s="296"/>
      <c r="E7" s="142"/>
      <c r="F7" s="254">
        <v>2022</v>
      </c>
      <c r="G7" s="255"/>
      <c r="H7" s="254">
        <v>2021</v>
      </c>
      <c r="I7" s="256"/>
      <c r="J7" s="254">
        <v>2022</v>
      </c>
      <c r="K7" s="255"/>
      <c r="L7" s="254">
        <v>2021</v>
      </c>
      <c r="M7" s="153"/>
      <c r="R7" s="110"/>
    </row>
    <row r="8" spans="1:24" x14ac:dyDescent="0.3">
      <c r="B8" s="141"/>
      <c r="C8" s="19"/>
      <c r="D8" s="142"/>
      <c r="E8" s="142"/>
      <c r="F8" s="257"/>
      <c r="G8" s="258"/>
      <c r="H8" s="259"/>
      <c r="I8" s="260"/>
      <c r="J8" s="261"/>
      <c r="K8" s="262"/>
      <c r="L8" s="259"/>
      <c r="M8" s="263"/>
      <c r="R8" s="110"/>
    </row>
    <row r="9" spans="1:24" ht="6" customHeight="1" x14ac:dyDescent="0.3">
      <c r="B9" s="246"/>
      <c r="C9" s="19"/>
      <c r="D9" s="247"/>
      <c r="E9" s="247"/>
      <c r="F9" s="106"/>
      <c r="G9" s="258"/>
      <c r="H9" s="106"/>
      <c r="I9" s="256"/>
      <c r="J9" s="106"/>
      <c r="K9" s="258"/>
      <c r="L9" s="106"/>
      <c r="R9" s="110"/>
    </row>
    <row r="10" spans="1:24" ht="15.75" x14ac:dyDescent="0.35">
      <c r="B10" s="143" t="s">
        <v>45</v>
      </c>
      <c r="C10" s="19"/>
      <c r="D10" s="20">
        <v>21</v>
      </c>
      <c r="E10" s="20"/>
      <c r="F10" s="10">
        <v>78476798.079999998</v>
      </c>
      <c r="G10" s="264"/>
      <c r="H10" s="55">
        <v>53372213.810000002</v>
      </c>
      <c r="I10" s="61"/>
      <c r="J10" s="10">
        <v>32573507.830000002</v>
      </c>
      <c r="K10" s="264"/>
      <c r="L10" s="55">
        <v>15478896.390000001</v>
      </c>
      <c r="R10" s="144"/>
      <c r="S10" s="90"/>
      <c r="T10" s="90"/>
      <c r="U10" s="145"/>
      <c r="V10" s="145"/>
      <c r="W10" s="145"/>
      <c r="X10" s="145"/>
    </row>
    <row r="11" spans="1:24" ht="15.75" x14ac:dyDescent="0.35">
      <c r="B11" s="143" t="s">
        <v>44</v>
      </c>
      <c r="C11" s="19"/>
      <c r="D11" s="20">
        <v>22</v>
      </c>
      <c r="E11" s="20"/>
      <c r="F11" s="10">
        <v>-47332748.230000004</v>
      </c>
      <c r="G11" s="264"/>
      <c r="H11" s="55">
        <v>-40046881.909999996</v>
      </c>
      <c r="I11" s="61"/>
      <c r="J11" s="10">
        <v>-15814547.27</v>
      </c>
      <c r="K11" s="264"/>
      <c r="L11" s="55">
        <v>-13951703.720000001</v>
      </c>
      <c r="S11" s="90"/>
      <c r="T11" s="90"/>
      <c r="U11" s="145"/>
      <c r="V11" s="145"/>
      <c r="W11" s="145"/>
      <c r="X11" s="145"/>
    </row>
    <row r="12" spans="1:24" ht="6" customHeight="1" x14ac:dyDescent="0.35">
      <c r="B12" s="33"/>
      <c r="C12" s="19"/>
      <c r="D12" s="146"/>
      <c r="E12" s="146"/>
      <c r="G12" s="264"/>
      <c r="H12" s="55"/>
      <c r="I12" s="61"/>
      <c r="K12" s="264"/>
      <c r="L12" s="55"/>
      <c r="S12" s="90"/>
      <c r="T12" s="90"/>
      <c r="U12" s="145"/>
      <c r="V12" s="145"/>
      <c r="W12" s="145"/>
      <c r="X12" s="145"/>
    </row>
    <row r="13" spans="1:24" ht="15.75" x14ac:dyDescent="0.35">
      <c r="B13" s="147" t="s">
        <v>43</v>
      </c>
      <c r="D13" s="148"/>
      <c r="E13" s="148"/>
      <c r="F13" s="56">
        <v>31144049.849999994</v>
      </c>
      <c r="G13" s="266"/>
      <c r="H13" s="56">
        <v>13325331.900000006</v>
      </c>
      <c r="I13" s="62"/>
      <c r="J13" s="56">
        <v>16758960.560000002</v>
      </c>
      <c r="K13" s="266"/>
      <c r="L13" s="56">
        <v>1527192.67</v>
      </c>
      <c r="S13" s="90"/>
      <c r="T13" s="90"/>
      <c r="U13" s="145"/>
      <c r="V13" s="145"/>
      <c r="W13" s="145"/>
      <c r="X13" s="145"/>
    </row>
    <row r="14" spans="1:24" ht="6" customHeight="1" x14ac:dyDescent="0.35">
      <c r="D14" s="148"/>
      <c r="E14" s="148"/>
      <c r="G14" s="266"/>
      <c r="H14" s="10"/>
      <c r="I14" s="63"/>
      <c r="K14" s="266"/>
      <c r="L14" s="10"/>
      <c r="S14" s="90"/>
      <c r="T14" s="90"/>
      <c r="U14" s="145"/>
      <c r="V14" s="145"/>
      <c r="W14" s="145"/>
      <c r="X14" s="145"/>
    </row>
    <row r="15" spans="1:24" ht="15.75" x14ac:dyDescent="0.35">
      <c r="B15" s="149" t="s">
        <v>42</v>
      </c>
      <c r="D15" s="148"/>
      <c r="E15" s="148"/>
      <c r="F15" s="162">
        <v>-10955155.820000004</v>
      </c>
      <c r="G15" s="266"/>
      <c r="H15" s="162">
        <v>-32439065.910000004</v>
      </c>
      <c r="I15" s="163"/>
      <c r="J15" s="162">
        <v>-8061636.7899999991</v>
      </c>
      <c r="K15" s="266"/>
      <c r="L15" s="162">
        <v>-15952907.439999999</v>
      </c>
      <c r="R15" s="110"/>
      <c r="S15" s="90"/>
      <c r="T15" s="90"/>
      <c r="U15" s="90"/>
      <c r="V15" s="150"/>
      <c r="W15" s="151"/>
      <c r="X15" s="90"/>
    </row>
    <row r="16" spans="1:24" ht="15.75" x14ac:dyDescent="0.35">
      <c r="B16" s="152" t="s">
        <v>131</v>
      </c>
      <c r="D16" s="20">
        <v>23</v>
      </c>
      <c r="E16" s="20"/>
      <c r="F16" s="10">
        <v>-28352077.369999997</v>
      </c>
      <c r="G16" s="266"/>
      <c r="H16" s="10">
        <v>-24902515.440000001</v>
      </c>
      <c r="I16" s="61"/>
      <c r="J16" s="10">
        <v>-9177654.8399999999</v>
      </c>
      <c r="K16" s="264"/>
      <c r="L16" s="10">
        <v>-8335331.379999999</v>
      </c>
      <c r="S16" s="90"/>
      <c r="T16" s="90"/>
      <c r="U16" s="90"/>
      <c r="V16" s="150"/>
      <c r="W16" s="90"/>
      <c r="X16" s="90"/>
    </row>
    <row r="17" spans="2:24" ht="15.75" x14ac:dyDescent="0.35">
      <c r="B17" s="152" t="s">
        <v>140</v>
      </c>
      <c r="D17" s="153">
        <v>24</v>
      </c>
      <c r="E17" s="153"/>
      <c r="F17" s="10">
        <v>-982434.16999999993</v>
      </c>
      <c r="G17" s="266"/>
      <c r="H17" s="55">
        <v>-832565.27</v>
      </c>
      <c r="I17" s="61"/>
      <c r="J17" s="10">
        <v>-52400.08</v>
      </c>
      <c r="K17" s="264"/>
      <c r="L17" s="55">
        <v>-73414</v>
      </c>
      <c r="M17" s="267"/>
      <c r="N17" s="57"/>
      <c r="O17" s="57"/>
      <c r="P17" s="57"/>
      <c r="Q17" s="57"/>
      <c r="R17" s="59"/>
      <c r="S17" s="90"/>
      <c r="T17" s="90"/>
      <c r="U17" s="90"/>
      <c r="V17" s="150"/>
      <c r="W17" s="90"/>
      <c r="X17" s="90"/>
    </row>
    <row r="18" spans="2:24" ht="15.75" x14ac:dyDescent="0.35">
      <c r="B18" s="152" t="s">
        <v>40</v>
      </c>
      <c r="D18" s="153"/>
      <c r="E18" s="153"/>
      <c r="F18" s="10">
        <v>-1259026.8199999998</v>
      </c>
      <c r="G18" s="266"/>
      <c r="H18" s="55">
        <v>-664385</v>
      </c>
      <c r="I18" s="61"/>
      <c r="J18" s="10">
        <v>-469734.1</v>
      </c>
      <c r="K18" s="264"/>
      <c r="L18" s="55">
        <v>-244968.92</v>
      </c>
      <c r="U18" s="90"/>
      <c r="V18" s="150"/>
      <c r="W18" s="90"/>
      <c r="X18" s="90"/>
    </row>
    <row r="19" spans="2:24" ht="15.75" x14ac:dyDescent="0.35">
      <c r="B19" s="152" t="s">
        <v>39</v>
      </c>
      <c r="D19" s="29">
        <v>25</v>
      </c>
      <c r="E19" s="29"/>
      <c r="F19" s="55">
        <v>8145148.8000000007</v>
      </c>
      <c r="G19" s="268"/>
      <c r="H19" s="55">
        <v>-6227151.6900000004</v>
      </c>
      <c r="I19" s="61"/>
      <c r="J19" s="10">
        <v>1646822.2</v>
      </c>
      <c r="K19" s="264"/>
      <c r="L19" s="55">
        <v>-7024123.0700000003</v>
      </c>
      <c r="M19" s="269"/>
      <c r="N19" s="58"/>
      <c r="O19" s="58"/>
      <c r="P19" s="58"/>
      <c r="Q19" s="58"/>
      <c r="R19" s="59"/>
      <c r="S19" s="59"/>
      <c r="U19" s="90"/>
      <c r="V19" s="150"/>
      <c r="W19" s="90"/>
      <c r="X19" s="90"/>
    </row>
    <row r="20" spans="2:24" ht="15.75" x14ac:dyDescent="0.35">
      <c r="B20" s="152" t="s">
        <v>41</v>
      </c>
      <c r="D20" s="29">
        <v>10</v>
      </c>
      <c r="E20" s="29"/>
      <c r="F20" s="55">
        <v>0</v>
      </c>
      <c r="G20" s="266"/>
      <c r="H20" s="55">
        <v>0</v>
      </c>
      <c r="I20" s="61"/>
      <c r="J20" s="10">
        <v>0</v>
      </c>
      <c r="K20" s="264"/>
      <c r="L20" s="55">
        <v>0</v>
      </c>
      <c r="M20" s="270"/>
      <c r="N20" s="59"/>
      <c r="O20" s="59"/>
      <c r="P20" s="59"/>
      <c r="Q20" s="59"/>
      <c r="S20" s="90"/>
      <c r="T20" s="90"/>
      <c r="U20" s="90"/>
      <c r="V20" s="150"/>
      <c r="W20" s="90"/>
      <c r="X20" s="90"/>
    </row>
    <row r="21" spans="2:24" ht="15.75" x14ac:dyDescent="0.35">
      <c r="B21" s="152" t="s">
        <v>38</v>
      </c>
      <c r="D21" s="153">
        <v>26</v>
      </c>
      <c r="E21" s="153"/>
      <c r="F21" s="55">
        <v>11493233.739999995</v>
      </c>
      <c r="G21" s="266"/>
      <c r="H21" s="55">
        <v>187551.49000000005</v>
      </c>
      <c r="I21" s="61"/>
      <c r="J21" s="10">
        <v>-8669.9699999997392</v>
      </c>
      <c r="K21" s="264"/>
      <c r="L21" s="55">
        <v>-275070.06999999995</v>
      </c>
      <c r="S21" s="90"/>
      <c r="T21" s="90"/>
      <c r="U21" s="90"/>
      <c r="V21" s="150"/>
      <c r="W21" s="90"/>
      <c r="X21" s="90"/>
    </row>
    <row r="22" spans="2:24" ht="6" customHeight="1" x14ac:dyDescent="0.35">
      <c r="D22" s="148"/>
      <c r="E22" s="148"/>
      <c r="F22" s="10"/>
      <c r="G22" s="266"/>
      <c r="H22" s="10"/>
      <c r="I22" s="63"/>
      <c r="J22" s="10"/>
      <c r="K22" s="266"/>
      <c r="L22" s="10"/>
      <c r="S22" s="90"/>
      <c r="T22" s="90"/>
      <c r="U22" s="154"/>
      <c r="V22" s="145"/>
      <c r="W22" s="145"/>
      <c r="X22" s="145"/>
    </row>
    <row r="23" spans="2:24" ht="15.75" x14ac:dyDescent="0.35">
      <c r="B23" s="155" t="s">
        <v>37</v>
      </c>
      <c r="D23" s="148"/>
      <c r="E23" s="148"/>
      <c r="F23" s="56">
        <v>20188894.02999999</v>
      </c>
      <c r="G23" s="266"/>
      <c r="H23" s="56">
        <v>-19113734.009999998</v>
      </c>
      <c r="I23" s="62"/>
      <c r="J23" s="56">
        <v>8697323.7700000033</v>
      </c>
      <c r="K23" s="266"/>
      <c r="L23" s="56">
        <v>-14425714.77</v>
      </c>
      <c r="R23" s="59"/>
      <c r="S23" s="90"/>
      <c r="T23" s="90"/>
      <c r="U23" s="145"/>
      <c r="V23" s="145"/>
      <c r="W23" s="145"/>
      <c r="X23" s="145"/>
    </row>
    <row r="24" spans="2:24" ht="6" customHeight="1" x14ac:dyDescent="0.35">
      <c r="D24" s="148"/>
      <c r="E24" s="148"/>
      <c r="F24" s="10"/>
      <c r="G24" s="266"/>
      <c r="H24" s="10"/>
      <c r="I24" s="63"/>
      <c r="J24" s="10"/>
      <c r="K24" s="266"/>
      <c r="L24" s="10"/>
      <c r="S24" s="90"/>
      <c r="T24" s="90"/>
      <c r="U24" s="145"/>
      <c r="V24" s="145"/>
      <c r="W24" s="145"/>
      <c r="X24" s="145"/>
    </row>
    <row r="25" spans="2:24" ht="15.75" x14ac:dyDescent="0.35">
      <c r="B25" s="11" t="s">
        <v>36</v>
      </c>
      <c r="D25" s="29">
        <v>27</v>
      </c>
      <c r="E25" s="29"/>
      <c r="F25" s="10">
        <v>6730700.0600000005</v>
      </c>
      <c r="G25" s="266"/>
      <c r="H25" s="55">
        <v>1229263.24</v>
      </c>
      <c r="I25" s="61"/>
      <c r="J25" s="10">
        <v>2630574.29</v>
      </c>
      <c r="K25" s="264"/>
      <c r="L25" s="55">
        <v>382220.13</v>
      </c>
      <c r="O25" s="90"/>
      <c r="P25" s="90"/>
      <c r="Q25" s="90"/>
      <c r="S25" s="90"/>
      <c r="T25" s="90"/>
      <c r="U25" s="145"/>
      <c r="V25" s="145"/>
      <c r="W25" s="145"/>
      <c r="X25" s="145"/>
    </row>
    <row r="26" spans="2:24" ht="15.75" x14ac:dyDescent="0.35">
      <c r="B26" s="11" t="s">
        <v>35</v>
      </c>
      <c r="D26" s="29">
        <v>27</v>
      </c>
      <c r="E26" s="29"/>
      <c r="F26" s="10">
        <v>-41667413.170000002</v>
      </c>
      <c r="G26" s="266"/>
      <c r="H26" s="55">
        <v>-21869754.84</v>
      </c>
      <c r="I26" s="61"/>
      <c r="J26" s="55">
        <v>-12881311.09</v>
      </c>
      <c r="K26" s="264"/>
      <c r="L26" s="55">
        <v>-7707966.3099999996</v>
      </c>
      <c r="O26" s="90"/>
      <c r="P26" s="90"/>
      <c r="Q26" s="90"/>
      <c r="S26" s="90"/>
      <c r="T26" s="90"/>
      <c r="U26" s="145"/>
      <c r="V26" s="145"/>
      <c r="W26" s="145"/>
      <c r="X26" s="145"/>
    </row>
    <row r="27" spans="2:24" ht="6" customHeight="1" x14ac:dyDescent="0.35">
      <c r="D27" s="148"/>
      <c r="E27" s="148"/>
      <c r="F27" s="10"/>
      <c r="G27" s="266"/>
      <c r="H27" s="10"/>
      <c r="I27" s="63"/>
      <c r="J27" s="10"/>
      <c r="K27" s="266"/>
      <c r="L27" s="10"/>
      <c r="O27" s="90"/>
      <c r="S27" s="90"/>
      <c r="T27" s="90"/>
      <c r="U27" s="145"/>
      <c r="V27" s="145"/>
      <c r="W27" s="145"/>
      <c r="X27" s="145"/>
    </row>
    <row r="28" spans="2:24" ht="15.75" x14ac:dyDescent="0.35">
      <c r="B28" s="156" t="s">
        <v>34</v>
      </c>
      <c r="D28" s="148"/>
      <c r="E28" s="148"/>
      <c r="F28" s="107">
        <v>-14747819.080000013</v>
      </c>
      <c r="G28" s="266"/>
      <c r="H28" s="107">
        <v>-39754225.609999999</v>
      </c>
      <c r="I28" s="62"/>
      <c r="J28" s="107">
        <v>-1553413.0299999975</v>
      </c>
      <c r="K28" s="266"/>
      <c r="L28" s="107">
        <v>-21751460.949999999</v>
      </c>
      <c r="R28" s="157"/>
      <c r="S28" s="90"/>
      <c r="T28" s="90"/>
      <c r="U28" s="145"/>
      <c r="V28" s="145"/>
      <c r="W28" s="145"/>
      <c r="X28" s="145"/>
    </row>
    <row r="29" spans="2:24" ht="6" customHeight="1" x14ac:dyDescent="0.35">
      <c r="F29" s="10"/>
      <c r="G29" s="266"/>
      <c r="H29" s="10"/>
      <c r="I29" s="63"/>
      <c r="J29" s="10"/>
      <c r="K29" s="266"/>
      <c r="L29" s="10"/>
      <c r="S29" s="90"/>
      <c r="T29" s="90"/>
      <c r="U29" s="145"/>
      <c r="V29" s="145"/>
      <c r="W29" s="145"/>
      <c r="X29" s="145"/>
    </row>
    <row r="30" spans="2:24" ht="15.75" x14ac:dyDescent="0.35">
      <c r="B30" s="11" t="s">
        <v>33</v>
      </c>
      <c r="F30" s="10">
        <v>0</v>
      </c>
      <c r="G30" s="266"/>
      <c r="H30" s="55">
        <v>0</v>
      </c>
      <c r="I30" s="61"/>
      <c r="J30" s="10">
        <v>0</v>
      </c>
      <c r="K30" s="264"/>
      <c r="L30" s="55">
        <v>0</v>
      </c>
      <c r="S30" s="90"/>
      <c r="T30" s="90"/>
      <c r="U30" s="145"/>
      <c r="V30" s="145"/>
      <c r="W30" s="145"/>
      <c r="X30" s="145"/>
    </row>
    <row r="31" spans="2:24" ht="6" customHeight="1" x14ac:dyDescent="0.35">
      <c r="F31" s="10"/>
      <c r="G31" s="266"/>
      <c r="H31" s="10"/>
      <c r="I31" s="63"/>
      <c r="J31" s="10"/>
      <c r="K31" s="266"/>
      <c r="L31" s="10"/>
      <c r="S31" s="90"/>
      <c r="T31" s="90"/>
      <c r="U31" s="145"/>
      <c r="V31" s="145"/>
      <c r="W31" s="145"/>
      <c r="X31" s="145"/>
    </row>
    <row r="32" spans="2:24" ht="15.75" x14ac:dyDescent="0.35">
      <c r="B32" s="156" t="s">
        <v>32</v>
      </c>
      <c r="D32" s="31" t="s">
        <v>153</v>
      </c>
      <c r="F32" s="107">
        <v>-14747819.080000013</v>
      </c>
      <c r="G32" s="266"/>
      <c r="H32" s="107">
        <v>-39754225.609999999</v>
      </c>
      <c r="I32" s="62"/>
      <c r="J32" s="107">
        <v>-1553413.0299999975</v>
      </c>
      <c r="K32" s="266"/>
      <c r="L32" s="107">
        <v>-21751460.949999999</v>
      </c>
      <c r="P32" s="110"/>
      <c r="S32" s="90"/>
      <c r="T32" s="90"/>
      <c r="U32" s="145"/>
      <c r="V32" s="145"/>
      <c r="W32" s="145"/>
      <c r="X32" s="145"/>
    </row>
    <row r="33" spans="2:24" ht="15.75" x14ac:dyDescent="0.35">
      <c r="B33" s="156" t="s">
        <v>31</v>
      </c>
      <c r="F33" s="108">
        <f>F32/181197364435</f>
        <v>-8.1390913857858139E-5</v>
      </c>
      <c r="G33" s="271"/>
      <c r="H33" s="108">
        <f>H32/181197364435</f>
        <v>-2.1939737221873793E-4</v>
      </c>
      <c r="I33" s="272"/>
      <c r="J33" s="108">
        <f>J32/181197364435</f>
        <v>-8.5730442870610594E-6</v>
      </c>
      <c r="K33" s="271"/>
      <c r="L33" s="108">
        <f>L32/181197364435</f>
        <v>-1.2004292125232753E-4</v>
      </c>
      <c r="M33" s="273"/>
      <c r="N33" s="110"/>
      <c r="O33" s="110"/>
      <c r="P33" s="110"/>
      <c r="Q33" s="110"/>
      <c r="R33" s="158"/>
      <c r="S33" s="90"/>
      <c r="T33" s="90"/>
      <c r="U33" s="145"/>
      <c r="V33" s="145"/>
      <c r="W33" s="145"/>
      <c r="X33" s="145"/>
    </row>
    <row r="34" spans="2:24" ht="15.75" x14ac:dyDescent="0.35">
      <c r="B34" s="43" t="s">
        <v>0</v>
      </c>
      <c r="F34" s="274"/>
      <c r="G34" s="274"/>
      <c r="H34" s="274"/>
      <c r="J34" s="275"/>
      <c r="K34" s="275"/>
      <c r="L34" s="275"/>
      <c r="M34" s="276"/>
      <c r="N34" s="110"/>
      <c r="O34" s="110"/>
      <c r="P34" s="110"/>
      <c r="Q34" s="110"/>
      <c r="R34" s="158"/>
    </row>
    <row r="35" spans="2:24" ht="15.75" x14ac:dyDescent="0.35">
      <c r="F35" s="274"/>
      <c r="G35" s="274"/>
      <c r="H35" s="274"/>
      <c r="K35" s="276"/>
      <c r="L35" s="276"/>
      <c r="M35" s="276"/>
      <c r="N35" s="110"/>
      <c r="O35" s="110"/>
      <c r="P35" s="110"/>
      <c r="Q35" s="110"/>
      <c r="R35" s="158"/>
    </row>
    <row r="36" spans="2:24" ht="15.75" x14ac:dyDescent="0.35">
      <c r="B36" s="19"/>
      <c r="F36" s="274"/>
      <c r="G36" s="274"/>
      <c r="H36" s="274"/>
      <c r="I36" s="277"/>
      <c r="J36" s="277"/>
      <c r="K36" s="277"/>
      <c r="L36" s="277"/>
      <c r="M36" s="277"/>
      <c r="N36" s="110"/>
      <c r="O36" s="110"/>
      <c r="P36" s="110"/>
      <c r="Q36" s="110"/>
      <c r="R36" s="158"/>
    </row>
    <row r="37" spans="2:24" ht="15.75" x14ac:dyDescent="0.35">
      <c r="B37" s="19"/>
      <c r="F37" s="274"/>
      <c r="G37" s="274"/>
      <c r="H37" s="274"/>
      <c r="J37" s="276"/>
      <c r="K37" s="276"/>
      <c r="L37" s="277"/>
      <c r="M37" s="276"/>
      <c r="N37" s="110"/>
      <c r="O37" s="110"/>
      <c r="P37" s="110"/>
      <c r="Q37" s="110"/>
      <c r="R37" s="158"/>
    </row>
  </sheetData>
  <mergeCells count="6">
    <mergeCell ref="D5:D7"/>
    <mergeCell ref="B5:B7"/>
    <mergeCell ref="A1:M2"/>
    <mergeCell ref="F4:H4"/>
    <mergeCell ref="F5:H6"/>
    <mergeCell ref="J5:L6"/>
  </mergeCells>
  <printOptions horizontalCentered="1"/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35"/>
  <sheetViews>
    <sheetView showGridLines="0" zoomScale="90" zoomScaleNormal="90" workbookViewId="0">
      <selection activeCell="H21" sqref="H21"/>
    </sheetView>
  </sheetViews>
  <sheetFormatPr defaultRowHeight="15" x14ac:dyDescent="0.3"/>
  <cols>
    <col min="1" max="1" width="4.5" style="11" customWidth="1"/>
    <col min="2" max="2" width="49.6640625" style="11" bestFit="1" customWidth="1"/>
    <col min="3" max="3" width="2" style="11" customWidth="1"/>
    <col min="4" max="4" width="5.1640625" style="11" customWidth="1"/>
    <col min="5" max="5" width="2.83203125" style="109" customWidth="1"/>
    <col min="6" max="6" width="13" style="11" customWidth="1"/>
    <col min="7" max="7" width="2.5" style="11" customWidth="1"/>
    <col min="8" max="8" width="14.1640625" style="11" customWidth="1"/>
    <col min="9" max="9" width="1.6640625" style="11" customWidth="1"/>
    <col min="10" max="10" width="13.83203125" style="11" customWidth="1"/>
    <col min="11" max="11" width="2.1640625" style="11" customWidth="1"/>
    <col min="12" max="12" width="13.83203125" style="11" customWidth="1"/>
    <col min="13" max="16384" width="9.33203125" style="11"/>
  </cols>
  <sheetData>
    <row r="1" spans="1:12" ht="15" customHeight="1" x14ac:dyDescent="0.3">
      <c r="A1" s="309" t="s">
        <v>122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1:12" ht="15" customHeight="1" x14ac:dyDescent="0.3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</row>
    <row r="3" spans="1:12" ht="15" customHeight="1" x14ac:dyDescent="0.3">
      <c r="A3" s="250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</row>
    <row r="4" spans="1:12" x14ac:dyDescent="0.3">
      <c r="A4" s="111"/>
      <c r="B4" s="112"/>
      <c r="C4" s="111"/>
      <c r="D4" s="112"/>
      <c r="E4" s="100"/>
      <c r="F4" s="303"/>
      <c r="G4" s="303"/>
      <c r="H4" s="303"/>
      <c r="I4" s="111"/>
      <c r="J4" s="303"/>
      <c r="K4" s="303"/>
      <c r="L4" s="303"/>
    </row>
    <row r="5" spans="1:12" ht="15.75" customHeight="1" x14ac:dyDescent="0.3">
      <c r="A5" s="111"/>
      <c r="B5" s="293" t="s">
        <v>46</v>
      </c>
      <c r="C5" s="111"/>
      <c r="D5" s="295" t="s">
        <v>16</v>
      </c>
      <c r="E5" s="103"/>
      <c r="F5" s="304" t="s">
        <v>171</v>
      </c>
      <c r="G5" s="304"/>
      <c r="H5" s="304"/>
      <c r="I5" s="111"/>
      <c r="J5" s="304" t="s">
        <v>172</v>
      </c>
      <c r="K5" s="304"/>
      <c r="L5" s="304"/>
    </row>
    <row r="6" spans="1:12" x14ac:dyDescent="0.3">
      <c r="A6" s="111"/>
      <c r="B6" s="293"/>
      <c r="C6" s="111"/>
      <c r="D6" s="295"/>
      <c r="E6" s="103"/>
      <c r="F6" s="310"/>
      <c r="G6" s="310"/>
      <c r="H6" s="310"/>
      <c r="I6" s="111"/>
      <c r="J6" s="310"/>
      <c r="K6" s="310"/>
      <c r="L6" s="310"/>
    </row>
    <row r="7" spans="1:12" x14ac:dyDescent="0.3">
      <c r="B7" s="294"/>
      <c r="C7" s="19"/>
      <c r="D7" s="296"/>
      <c r="E7" s="113"/>
      <c r="F7" s="104">
        <v>2022</v>
      </c>
      <c r="G7" s="17"/>
      <c r="H7" s="104">
        <v>2021</v>
      </c>
      <c r="I7" s="17"/>
      <c r="J7" s="104">
        <v>2022</v>
      </c>
      <c r="K7" s="17"/>
      <c r="L7" s="104">
        <v>2021</v>
      </c>
    </row>
    <row r="8" spans="1:12" x14ac:dyDescent="0.3">
      <c r="B8" s="18"/>
      <c r="C8" s="19"/>
      <c r="D8" s="247"/>
      <c r="E8" s="113"/>
      <c r="F8" s="17"/>
      <c r="G8" s="17"/>
      <c r="H8" s="17"/>
      <c r="I8" s="17"/>
      <c r="J8" s="17"/>
      <c r="K8" s="17"/>
      <c r="L8" s="17"/>
    </row>
    <row r="9" spans="1:12" x14ac:dyDescent="0.3">
      <c r="B9" s="18" t="s">
        <v>117</v>
      </c>
      <c r="C9" s="19"/>
      <c r="D9" s="247"/>
      <c r="E9" s="115"/>
      <c r="F9" s="114">
        <f>DRE!F32</f>
        <v>-14747819.080000013</v>
      </c>
      <c r="G9" s="114"/>
      <c r="H9" s="114">
        <f>DRE!H32</f>
        <v>-39754225.609999999</v>
      </c>
      <c r="I9" s="114"/>
      <c r="J9" s="114">
        <f>DRE!J32</f>
        <v>-1553413.0299999975</v>
      </c>
      <c r="K9" s="114"/>
      <c r="L9" s="114">
        <f>DRE!L32</f>
        <v>-21751460.949999999</v>
      </c>
    </row>
    <row r="10" spans="1:12" x14ac:dyDescent="0.3">
      <c r="B10" s="19" t="s">
        <v>48</v>
      </c>
      <c r="C10" s="19"/>
      <c r="D10" s="20"/>
      <c r="E10" s="115"/>
      <c r="F10" s="116">
        <v>0</v>
      </c>
      <c r="G10" s="116"/>
      <c r="H10" s="116"/>
      <c r="I10" s="116"/>
      <c r="J10" s="117"/>
      <c r="K10" s="117"/>
      <c r="L10" s="117"/>
    </row>
    <row r="11" spans="1:12" x14ac:dyDescent="0.3">
      <c r="B11" s="19" t="s">
        <v>132</v>
      </c>
      <c r="C11" s="19"/>
      <c r="D11" s="20">
        <v>20</v>
      </c>
      <c r="E11" s="115"/>
      <c r="F11" s="118">
        <v>5315175</v>
      </c>
      <c r="G11" s="116"/>
      <c r="H11" s="278">
        <v>9887193</v>
      </c>
      <c r="I11" s="116"/>
      <c r="J11" s="280">
        <v>-840042</v>
      </c>
      <c r="K11" s="117"/>
      <c r="L11" s="118">
        <v>4372703</v>
      </c>
    </row>
    <row r="12" spans="1:12" x14ac:dyDescent="0.3">
      <c r="B12" s="119"/>
      <c r="C12" s="19"/>
      <c r="D12" s="247"/>
      <c r="E12" s="121"/>
      <c r="F12" s="120"/>
      <c r="G12" s="54"/>
      <c r="H12" s="120"/>
      <c r="I12" s="121"/>
      <c r="J12" s="120"/>
      <c r="K12" s="54"/>
      <c r="L12" s="120"/>
    </row>
    <row r="13" spans="1:12" x14ac:dyDescent="0.3">
      <c r="B13" s="119" t="s">
        <v>47</v>
      </c>
      <c r="C13" s="19"/>
      <c r="D13" s="247"/>
      <c r="E13" s="115"/>
      <c r="F13" s="122">
        <f>F9+F10+F11</f>
        <v>-9432644.0800000131</v>
      </c>
      <c r="G13" s="115"/>
      <c r="H13" s="122">
        <f>H9+H10+H11</f>
        <v>-29867032.609999999</v>
      </c>
      <c r="I13" s="115"/>
      <c r="J13" s="122">
        <f>J9+J10+J11</f>
        <v>-2393455.0299999975</v>
      </c>
      <c r="K13" s="115"/>
      <c r="L13" s="122">
        <f>L9+L10+L11</f>
        <v>-17378757.949999999</v>
      </c>
    </row>
    <row r="14" spans="1:12" x14ac:dyDescent="0.3">
      <c r="B14" s="129" t="s">
        <v>49</v>
      </c>
      <c r="C14" s="19"/>
      <c r="D14" s="247"/>
      <c r="E14" s="121"/>
      <c r="F14" s="110"/>
    </row>
    <row r="15" spans="1:12" x14ac:dyDescent="0.3">
      <c r="B15" s="123"/>
      <c r="C15" s="19"/>
      <c r="D15" s="247"/>
      <c r="E15" s="121"/>
      <c r="F15" s="110"/>
    </row>
    <row r="16" spans="1:12" x14ac:dyDescent="0.3">
      <c r="B16" s="124"/>
      <c r="C16" s="19"/>
      <c r="D16" s="247"/>
      <c r="E16" s="121"/>
      <c r="F16" s="110"/>
    </row>
    <row r="17" spans="1:7" x14ac:dyDescent="0.3">
      <c r="B17" s="18"/>
      <c r="C17" s="19"/>
      <c r="D17" s="247"/>
      <c r="E17" s="121"/>
      <c r="F17" s="110"/>
    </row>
    <row r="18" spans="1:7" x14ac:dyDescent="0.3">
      <c r="B18" s="124"/>
      <c r="C18" s="19"/>
      <c r="D18" s="247"/>
      <c r="E18" s="113"/>
      <c r="F18" s="110"/>
    </row>
    <row r="19" spans="1:7" x14ac:dyDescent="0.3">
      <c r="B19" s="19"/>
      <c r="E19" s="126"/>
      <c r="F19" s="127"/>
    </row>
    <row r="20" spans="1:7" x14ac:dyDescent="0.3">
      <c r="B20" s="19"/>
      <c r="E20" s="126"/>
      <c r="F20" s="127"/>
    </row>
    <row r="21" spans="1:7" x14ac:dyDescent="0.3">
      <c r="E21" s="126"/>
      <c r="G21" s="53"/>
    </row>
    <row r="22" spans="1:7" x14ac:dyDescent="0.3">
      <c r="E22" s="126"/>
      <c r="F22" s="127"/>
      <c r="G22" s="53"/>
    </row>
    <row r="23" spans="1:7" x14ac:dyDescent="0.3">
      <c r="E23" s="126"/>
      <c r="F23" s="127"/>
      <c r="G23" s="53"/>
    </row>
    <row r="24" spans="1:7" x14ac:dyDescent="0.3">
      <c r="A24" s="308"/>
      <c r="B24" s="308"/>
      <c r="C24" s="249"/>
      <c r="D24" s="248"/>
      <c r="E24" s="128"/>
      <c r="F24" s="127"/>
      <c r="G24" s="53"/>
    </row>
    <row r="25" spans="1:7" x14ac:dyDescent="0.3">
      <c r="A25" s="308"/>
      <c r="B25" s="308"/>
      <c r="C25" s="249"/>
      <c r="D25" s="248"/>
      <c r="E25" s="128"/>
      <c r="F25" s="127"/>
    </row>
    <row r="26" spans="1:7" x14ac:dyDescent="0.3">
      <c r="A26" s="308"/>
      <c r="B26" s="308"/>
      <c r="C26" s="249"/>
      <c r="D26" s="248"/>
      <c r="E26" s="128"/>
      <c r="F26" s="53"/>
      <c r="G26" s="53"/>
    </row>
    <row r="27" spans="1:7" x14ac:dyDescent="0.3">
      <c r="A27" s="129"/>
      <c r="B27" s="251"/>
      <c r="C27" s="130"/>
      <c r="E27" s="128"/>
    </row>
    <row r="28" spans="1:7" x14ac:dyDescent="0.3">
      <c r="A28" s="129"/>
      <c r="B28" s="131"/>
      <c r="C28" s="132"/>
    </row>
    <row r="29" spans="1:7" x14ac:dyDescent="0.3">
      <c r="A29" s="129"/>
      <c r="B29" s="129"/>
    </row>
    <row r="30" spans="1:7" x14ac:dyDescent="0.3">
      <c r="A30" s="306"/>
      <c r="B30" s="306"/>
      <c r="C30" s="132"/>
    </row>
    <row r="31" spans="1:7" x14ac:dyDescent="0.3">
      <c r="A31" s="306"/>
      <c r="B31" s="306"/>
      <c r="C31" s="132"/>
      <c r="D31" s="11" t="s">
        <v>169</v>
      </c>
    </row>
    <row r="32" spans="1:7" x14ac:dyDescent="0.3">
      <c r="A32" s="306"/>
      <c r="B32" s="306"/>
    </row>
    <row r="36" spans="2:5" x14ac:dyDescent="0.3">
      <c r="B36" s="307"/>
      <c r="C36" s="307"/>
      <c r="D36" s="307"/>
    </row>
    <row r="37" spans="2:5" x14ac:dyDescent="0.3">
      <c r="B37" s="307"/>
      <c r="C37" s="307"/>
      <c r="D37" s="307"/>
    </row>
    <row r="38" spans="2:5" x14ac:dyDescent="0.3">
      <c r="B38" s="307"/>
      <c r="C38" s="307"/>
      <c r="D38" s="307"/>
    </row>
    <row r="41" spans="2:5" x14ac:dyDescent="0.3">
      <c r="B41" s="125"/>
      <c r="C41" s="133"/>
      <c r="D41" s="125"/>
    </row>
    <row r="42" spans="2:5" x14ac:dyDescent="0.3">
      <c r="B42" s="125"/>
      <c r="C42" s="133"/>
      <c r="D42" s="125"/>
    </row>
    <row r="43" spans="2:5" x14ac:dyDescent="0.3">
      <c r="B43" s="125"/>
      <c r="C43" s="133"/>
      <c r="D43" s="125"/>
    </row>
    <row r="44" spans="2:5" x14ac:dyDescent="0.3">
      <c r="B44" s="133"/>
      <c r="C44" s="133"/>
      <c r="D44" s="125"/>
    </row>
    <row r="45" spans="2:5" x14ac:dyDescent="0.3">
      <c r="B45" s="133"/>
      <c r="C45" s="133"/>
      <c r="D45" s="125"/>
    </row>
    <row r="46" spans="2:5" x14ac:dyDescent="0.3">
      <c r="B46" s="134"/>
      <c r="C46" s="135"/>
      <c r="D46" s="279"/>
      <c r="E46" s="137"/>
    </row>
    <row r="47" spans="2:5" x14ac:dyDescent="0.3">
      <c r="B47" s="134"/>
      <c r="C47" s="135"/>
      <c r="D47" s="279"/>
      <c r="E47" s="137"/>
    </row>
    <row r="48" spans="2:5" x14ac:dyDescent="0.3">
      <c r="B48" s="134"/>
      <c r="C48" s="135"/>
      <c r="D48" s="279"/>
      <c r="E48" s="137"/>
    </row>
    <row r="49" spans="2:5" x14ac:dyDescent="0.3">
      <c r="B49" s="13"/>
      <c r="C49" s="13"/>
      <c r="D49" s="136"/>
      <c r="E49" s="100"/>
    </row>
    <row r="50" spans="2:5" x14ac:dyDescent="0.3">
      <c r="B50" s="138"/>
      <c r="C50" s="138"/>
      <c r="D50" s="136"/>
      <c r="E50" s="139"/>
    </row>
    <row r="51" spans="2:5" x14ac:dyDescent="0.3">
      <c r="B51" s="136"/>
      <c r="C51" s="136"/>
      <c r="D51" s="136"/>
      <c r="E51" s="248"/>
    </row>
    <row r="52" spans="2:5" x14ac:dyDescent="0.3">
      <c r="B52" s="136"/>
      <c r="C52" s="13"/>
      <c r="D52" s="136"/>
      <c r="E52" s="248"/>
    </row>
    <row r="53" spans="2:5" x14ac:dyDescent="0.3">
      <c r="B53" s="136"/>
      <c r="C53" s="13"/>
      <c r="D53" s="136"/>
      <c r="E53" s="248"/>
    </row>
    <row r="54" spans="2:5" x14ac:dyDescent="0.3">
      <c r="B54" s="136"/>
      <c r="C54" s="13"/>
      <c r="D54" s="136"/>
      <c r="E54" s="140"/>
    </row>
    <row r="55" spans="2:5" x14ac:dyDescent="0.3">
      <c r="C55" s="249"/>
      <c r="E55" s="126"/>
    </row>
    <row r="56" spans="2:5" x14ac:dyDescent="0.3">
      <c r="C56" s="249"/>
      <c r="E56" s="126"/>
    </row>
    <row r="57" spans="2:5" x14ac:dyDescent="0.3">
      <c r="C57" s="249"/>
      <c r="E57" s="126"/>
    </row>
    <row r="58" spans="2:5" x14ac:dyDescent="0.3">
      <c r="E58" s="126"/>
    </row>
    <row r="59" spans="2:5" x14ac:dyDescent="0.3">
      <c r="E59" s="126"/>
    </row>
    <row r="60" spans="2:5" x14ac:dyDescent="0.3">
      <c r="E60" s="126"/>
    </row>
    <row r="61" spans="2:5" x14ac:dyDescent="0.3">
      <c r="E61" s="126"/>
    </row>
    <row r="62" spans="2:5" x14ac:dyDescent="0.3">
      <c r="E62" s="126"/>
    </row>
    <row r="63" spans="2:5" x14ac:dyDescent="0.3">
      <c r="E63" s="126"/>
    </row>
    <row r="64" spans="2:5" x14ac:dyDescent="0.3">
      <c r="E64" s="126"/>
    </row>
    <row r="65" spans="5:5" x14ac:dyDescent="0.3">
      <c r="E65" s="126"/>
    </row>
    <row r="66" spans="5:5" x14ac:dyDescent="0.3">
      <c r="E66" s="126"/>
    </row>
    <row r="67" spans="5:5" x14ac:dyDescent="0.3">
      <c r="E67" s="126"/>
    </row>
    <row r="68" spans="5:5" x14ac:dyDescent="0.3">
      <c r="E68" s="126"/>
    </row>
    <row r="69" spans="5:5" x14ac:dyDescent="0.3">
      <c r="E69" s="126"/>
    </row>
    <row r="70" spans="5:5" x14ac:dyDescent="0.3">
      <c r="E70" s="126"/>
    </row>
    <row r="71" spans="5:5" x14ac:dyDescent="0.3">
      <c r="E71" s="126"/>
    </row>
    <row r="72" spans="5:5" x14ac:dyDescent="0.3">
      <c r="E72" s="126"/>
    </row>
    <row r="73" spans="5:5" x14ac:dyDescent="0.3">
      <c r="E73" s="126"/>
    </row>
    <row r="74" spans="5:5" x14ac:dyDescent="0.3">
      <c r="E74" s="126"/>
    </row>
    <row r="75" spans="5:5" x14ac:dyDescent="0.3">
      <c r="E75" s="126"/>
    </row>
    <row r="76" spans="5:5" x14ac:dyDescent="0.3">
      <c r="E76" s="126"/>
    </row>
    <row r="77" spans="5:5" x14ac:dyDescent="0.3">
      <c r="E77" s="126"/>
    </row>
    <row r="78" spans="5:5" x14ac:dyDescent="0.3">
      <c r="E78" s="126"/>
    </row>
    <row r="79" spans="5:5" x14ac:dyDescent="0.3">
      <c r="E79" s="126"/>
    </row>
    <row r="80" spans="5:5" x14ac:dyDescent="0.3">
      <c r="E80" s="126"/>
    </row>
    <row r="81" spans="5:5" x14ac:dyDescent="0.3">
      <c r="E81" s="126"/>
    </row>
    <row r="82" spans="5:5" x14ac:dyDescent="0.3">
      <c r="E82" s="126"/>
    </row>
    <row r="83" spans="5:5" x14ac:dyDescent="0.3">
      <c r="E83" s="126"/>
    </row>
    <row r="84" spans="5:5" x14ac:dyDescent="0.3">
      <c r="E84" s="126"/>
    </row>
    <row r="85" spans="5:5" x14ac:dyDescent="0.3">
      <c r="E85" s="126"/>
    </row>
    <row r="86" spans="5:5" x14ac:dyDescent="0.3">
      <c r="E86" s="126"/>
    </row>
    <row r="87" spans="5:5" x14ac:dyDescent="0.3">
      <c r="E87" s="126"/>
    </row>
    <row r="88" spans="5:5" x14ac:dyDescent="0.3">
      <c r="E88" s="126"/>
    </row>
    <row r="89" spans="5:5" x14ac:dyDescent="0.3">
      <c r="E89" s="126"/>
    </row>
    <row r="90" spans="5:5" x14ac:dyDescent="0.3">
      <c r="E90" s="126"/>
    </row>
    <row r="91" spans="5:5" x14ac:dyDescent="0.3">
      <c r="E91" s="126"/>
    </row>
    <row r="92" spans="5:5" x14ac:dyDescent="0.3">
      <c r="E92" s="126"/>
    </row>
    <row r="93" spans="5:5" x14ac:dyDescent="0.3">
      <c r="E93" s="126"/>
    </row>
    <row r="94" spans="5:5" x14ac:dyDescent="0.3">
      <c r="E94" s="126"/>
    </row>
    <row r="95" spans="5:5" x14ac:dyDescent="0.3">
      <c r="E95" s="126"/>
    </row>
    <row r="96" spans="5:5" x14ac:dyDescent="0.3">
      <c r="E96" s="126"/>
    </row>
    <row r="97" spans="5:5" x14ac:dyDescent="0.3">
      <c r="E97" s="126"/>
    </row>
    <row r="98" spans="5:5" x14ac:dyDescent="0.3">
      <c r="E98" s="126"/>
    </row>
    <row r="99" spans="5:5" x14ac:dyDescent="0.3">
      <c r="E99" s="126"/>
    </row>
    <row r="100" spans="5:5" x14ac:dyDescent="0.3">
      <c r="E100" s="126"/>
    </row>
    <row r="101" spans="5:5" x14ac:dyDescent="0.3">
      <c r="E101" s="126"/>
    </row>
    <row r="102" spans="5:5" x14ac:dyDescent="0.3">
      <c r="E102" s="126"/>
    </row>
    <row r="103" spans="5:5" x14ac:dyDescent="0.3">
      <c r="E103" s="126"/>
    </row>
    <row r="104" spans="5:5" x14ac:dyDescent="0.3">
      <c r="E104" s="126"/>
    </row>
    <row r="105" spans="5:5" x14ac:dyDescent="0.3">
      <c r="E105" s="126"/>
    </row>
    <row r="106" spans="5:5" x14ac:dyDescent="0.3">
      <c r="E106" s="126"/>
    </row>
    <row r="107" spans="5:5" x14ac:dyDescent="0.3">
      <c r="E107" s="126"/>
    </row>
    <row r="108" spans="5:5" x14ac:dyDescent="0.3">
      <c r="E108" s="126"/>
    </row>
    <row r="109" spans="5:5" x14ac:dyDescent="0.3">
      <c r="E109" s="126"/>
    </row>
    <row r="110" spans="5:5" x14ac:dyDescent="0.3">
      <c r="E110" s="126"/>
    </row>
    <row r="111" spans="5:5" x14ac:dyDescent="0.3">
      <c r="E111" s="126"/>
    </row>
    <row r="112" spans="5:5" x14ac:dyDescent="0.3">
      <c r="E112" s="126"/>
    </row>
    <row r="113" spans="5:5" x14ac:dyDescent="0.3">
      <c r="E113" s="126"/>
    </row>
    <row r="114" spans="5:5" x14ac:dyDescent="0.3">
      <c r="E114" s="126"/>
    </row>
    <row r="115" spans="5:5" x14ac:dyDescent="0.3">
      <c r="E115" s="126"/>
    </row>
    <row r="116" spans="5:5" x14ac:dyDescent="0.3">
      <c r="E116" s="126"/>
    </row>
    <row r="117" spans="5:5" x14ac:dyDescent="0.3">
      <c r="E117" s="126"/>
    </row>
    <row r="118" spans="5:5" x14ac:dyDescent="0.3">
      <c r="E118" s="126"/>
    </row>
    <row r="119" spans="5:5" x14ac:dyDescent="0.3">
      <c r="E119" s="126"/>
    </row>
    <row r="120" spans="5:5" x14ac:dyDescent="0.3">
      <c r="E120" s="126"/>
    </row>
    <row r="121" spans="5:5" x14ac:dyDescent="0.3">
      <c r="E121" s="126"/>
    </row>
    <row r="122" spans="5:5" x14ac:dyDescent="0.3">
      <c r="E122" s="126"/>
    </row>
    <row r="123" spans="5:5" x14ac:dyDescent="0.3">
      <c r="E123" s="126"/>
    </row>
    <row r="124" spans="5:5" x14ac:dyDescent="0.3">
      <c r="E124" s="126"/>
    </row>
    <row r="125" spans="5:5" x14ac:dyDescent="0.3">
      <c r="E125" s="126"/>
    </row>
    <row r="126" spans="5:5" x14ac:dyDescent="0.3">
      <c r="E126" s="126"/>
    </row>
    <row r="127" spans="5:5" x14ac:dyDescent="0.3">
      <c r="E127" s="126"/>
    </row>
    <row r="128" spans="5:5" x14ac:dyDescent="0.3">
      <c r="E128" s="126"/>
    </row>
    <row r="129" spans="5:5" x14ac:dyDescent="0.3">
      <c r="E129" s="126"/>
    </row>
    <row r="130" spans="5:5" x14ac:dyDescent="0.3">
      <c r="E130" s="126"/>
    </row>
    <row r="131" spans="5:5" x14ac:dyDescent="0.3">
      <c r="E131" s="126"/>
    </row>
    <row r="132" spans="5:5" x14ac:dyDescent="0.3">
      <c r="E132" s="126"/>
    </row>
    <row r="133" spans="5:5" x14ac:dyDescent="0.3">
      <c r="E133" s="126"/>
    </row>
    <row r="134" spans="5:5" x14ac:dyDescent="0.3">
      <c r="E134" s="126"/>
    </row>
    <row r="135" spans="5:5" x14ac:dyDescent="0.3">
      <c r="E135" s="126"/>
    </row>
  </sheetData>
  <mergeCells count="16">
    <mergeCell ref="A30:B30"/>
    <mergeCell ref="A24:B24"/>
    <mergeCell ref="A1:L2"/>
    <mergeCell ref="F4:H4"/>
    <mergeCell ref="J4:L4"/>
    <mergeCell ref="J5:L6"/>
    <mergeCell ref="A26:B26"/>
    <mergeCell ref="B5:B7"/>
    <mergeCell ref="D5:D7"/>
    <mergeCell ref="F5:H6"/>
    <mergeCell ref="A25:B25"/>
    <mergeCell ref="A31:B31"/>
    <mergeCell ref="A32:B32"/>
    <mergeCell ref="B36:D36"/>
    <mergeCell ref="B37:D37"/>
    <mergeCell ref="B38:D38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1"/>
  <sheetViews>
    <sheetView showGridLines="0" topLeftCell="A4" zoomScale="90" zoomScaleNormal="90" workbookViewId="0">
      <selection activeCell="Q17" sqref="Q17:R17"/>
    </sheetView>
  </sheetViews>
  <sheetFormatPr defaultColWidth="10.33203125" defaultRowHeight="15.75" x14ac:dyDescent="0.35"/>
  <cols>
    <col min="1" max="1" width="2.1640625" style="11" customWidth="1"/>
    <col min="2" max="2" width="66.83203125" style="46" bestFit="1" customWidth="1"/>
    <col min="3" max="3" width="2" style="11" customWidth="1"/>
    <col min="4" max="4" width="7.83203125" style="11" customWidth="1"/>
    <col min="5" max="5" width="2" style="11" customWidth="1"/>
    <col min="6" max="6" width="15.83203125" style="11" customWidth="1"/>
    <col min="7" max="7" width="2.33203125" style="11" bestFit="1" customWidth="1"/>
    <col min="8" max="8" width="17.1640625" style="11" bestFit="1" customWidth="1"/>
    <col min="9" max="9" width="1" style="11" customWidth="1"/>
    <col min="10" max="10" width="16.83203125" style="11" customWidth="1"/>
    <col min="11" max="11" width="2" style="11" customWidth="1"/>
    <col min="12" max="12" width="16.83203125" style="11" customWidth="1"/>
    <col min="13" max="13" width="2" style="11" customWidth="1"/>
    <col min="14" max="14" width="17.6640625" style="11" bestFit="1" customWidth="1"/>
    <col min="15" max="15" width="2" style="11" customWidth="1"/>
    <col min="16" max="16" width="18.1640625" style="11" customWidth="1"/>
    <col min="17" max="17" width="17" style="11" bestFit="1" customWidth="1"/>
    <col min="18" max="18" width="20.5" style="11" bestFit="1" customWidth="1"/>
    <col min="19" max="19" width="18.5" style="11" customWidth="1"/>
    <col min="20" max="20" width="21.33203125" style="11" customWidth="1"/>
    <col min="21" max="21" width="18.33203125" style="11" bestFit="1" customWidth="1"/>
    <col min="22" max="22" width="10.33203125" style="11"/>
    <col min="23" max="23" width="18.33203125" style="11" bestFit="1" customWidth="1"/>
    <col min="24" max="24" width="10.33203125" style="11"/>
    <col min="25" max="25" width="18.33203125" style="11" bestFit="1" customWidth="1"/>
    <col min="26" max="26" width="16" style="11" bestFit="1" customWidth="1"/>
    <col min="27" max="27" width="10.6640625" style="11" bestFit="1" customWidth="1"/>
    <col min="28" max="28" width="16" style="11" bestFit="1" customWidth="1"/>
    <col min="29" max="16384" width="10.33203125" style="11"/>
  </cols>
  <sheetData>
    <row r="1" spans="1:18" ht="16.5" customHeight="1" x14ac:dyDescent="0.3">
      <c r="A1" s="311" t="s">
        <v>125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</row>
    <row r="2" spans="1:18" ht="15" x14ac:dyDescent="0.3">
      <c r="A2" s="311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</row>
    <row r="3" spans="1:18" ht="15" x14ac:dyDescent="0.3">
      <c r="A3" s="233"/>
      <c r="B3" s="48"/>
      <c r="C3" s="233"/>
      <c r="D3" s="233"/>
      <c r="E3" s="233"/>
      <c r="F3" s="234"/>
      <c r="G3" s="234"/>
      <c r="H3" s="234"/>
      <c r="I3" s="234"/>
      <c r="J3" s="234"/>
      <c r="K3" s="234"/>
      <c r="L3" s="234"/>
      <c r="M3" s="234"/>
      <c r="N3" s="235"/>
      <c r="O3" s="233"/>
    </row>
    <row r="4" spans="1:18" ht="60" x14ac:dyDescent="0.3">
      <c r="B4" s="236" t="s">
        <v>46</v>
      </c>
      <c r="C4" s="237"/>
      <c r="D4" s="236" t="s">
        <v>16</v>
      </c>
      <c r="E4" s="237"/>
      <c r="F4" s="236" t="s">
        <v>154</v>
      </c>
      <c r="G4" s="238"/>
      <c r="H4" s="240" t="s">
        <v>156</v>
      </c>
      <c r="I4" s="238"/>
      <c r="J4" s="236" t="s">
        <v>155</v>
      </c>
      <c r="K4" s="238"/>
      <c r="L4" s="236" t="s">
        <v>162</v>
      </c>
      <c r="M4" s="238"/>
      <c r="N4" s="236" t="s">
        <v>51</v>
      </c>
      <c r="P4" s="87"/>
      <c r="R4" s="87"/>
    </row>
    <row r="5" spans="1:18" ht="6" customHeight="1" x14ac:dyDescent="0.3">
      <c r="B5" s="78"/>
      <c r="C5" s="78"/>
      <c r="D5" s="78"/>
      <c r="E5" s="78"/>
      <c r="F5" s="239"/>
      <c r="G5" s="78"/>
      <c r="H5" s="241"/>
      <c r="I5" s="78"/>
      <c r="J5" s="78"/>
      <c r="K5" s="78"/>
      <c r="L5" s="239"/>
      <c r="M5" s="78"/>
      <c r="N5" s="239"/>
    </row>
    <row r="6" spans="1:18" ht="6" customHeight="1" x14ac:dyDescent="0.3">
      <c r="B6" s="88"/>
      <c r="C6" s="88"/>
      <c r="D6" s="88"/>
      <c r="E6" s="88"/>
      <c r="F6" s="89"/>
      <c r="G6" s="89"/>
      <c r="H6" s="89"/>
      <c r="I6" s="89"/>
      <c r="J6" s="94"/>
      <c r="K6" s="89"/>
      <c r="L6" s="94"/>
      <c r="M6" s="89"/>
      <c r="N6" s="89"/>
    </row>
    <row r="7" spans="1:18" x14ac:dyDescent="0.35">
      <c r="B7" s="60" t="s">
        <v>141</v>
      </c>
      <c r="C7" s="78"/>
      <c r="D7" s="79"/>
      <c r="E7" s="78"/>
      <c r="F7" s="80">
        <v>432842995.31999999</v>
      </c>
      <c r="G7" s="81"/>
      <c r="H7" s="80">
        <v>0</v>
      </c>
      <c r="I7" s="82"/>
      <c r="J7" s="164">
        <v>8144643</v>
      </c>
      <c r="K7" s="81"/>
      <c r="L7" s="165">
        <v>-625959503.79999995</v>
      </c>
      <c r="M7" s="81"/>
      <c r="N7" s="95">
        <v>-184971865.47999999</v>
      </c>
      <c r="O7" s="96"/>
      <c r="P7" s="70"/>
      <c r="R7" s="97"/>
    </row>
    <row r="8" spans="1:18" x14ac:dyDescent="0.35">
      <c r="B8" s="86" t="s">
        <v>50</v>
      </c>
      <c r="C8" s="78"/>
      <c r="D8" s="86" t="s">
        <v>157</v>
      </c>
      <c r="E8" s="78"/>
      <c r="F8" s="83"/>
      <c r="G8" s="84"/>
      <c r="H8" s="99"/>
      <c r="I8" s="85"/>
      <c r="J8"/>
      <c r="K8" s="84"/>
      <c r="L8" s="85">
        <v>-9597598.5199999958</v>
      </c>
      <c r="M8" s="84"/>
      <c r="N8" s="85">
        <f>SUM(F8:L8)</f>
        <v>-9597598.5199999958</v>
      </c>
      <c r="O8" s="98"/>
      <c r="R8" s="97"/>
    </row>
    <row r="9" spans="1:18" x14ac:dyDescent="0.35">
      <c r="B9" s="68" t="s">
        <v>158</v>
      </c>
      <c r="C9" s="78"/>
      <c r="D9" s="93" t="s">
        <v>153</v>
      </c>
      <c r="E9" s="78"/>
      <c r="F9" s="83"/>
      <c r="G9" s="84"/>
      <c r="H9" s="83"/>
      <c r="I9" s="85"/>
      <c r="J9"/>
      <c r="K9" s="84"/>
      <c r="L9" s="85">
        <v>-39754225.609999999</v>
      </c>
      <c r="M9" s="84"/>
      <c r="N9" s="85">
        <f>SUM(F9:L9)</f>
        <v>-39754225.609999999</v>
      </c>
      <c r="O9" s="98"/>
      <c r="R9" s="97"/>
    </row>
    <row r="10" spans="1:18" x14ac:dyDescent="0.35">
      <c r="B10" s="68" t="s">
        <v>133</v>
      </c>
      <c r="C10" s="78"/>
      <c r="D10" s="68">
        <v>20</v>
      </c>
      <c r="E10" s="78"/>
      <c r="F10" s="83"/>
      <c r="G10" s="84"/>
      <c r="H10" s="83"/>
      <c r="I10" s="85"/>
      <c r="J10" s="85">
        <v>9887193</v>
      </c>
      <c r="K10" s="84"/>
      <c r="L10" s="99"/>
      <c r="M10" s="84"/>
      <c r="N10" s="85">
        <f>SUM(F10:L10)</f>
        <v>9887193</v>
      </c>
      <c r="O10" s="98"/>
      <c r="R10" s="97"/>
    </row>
    <row r="11" spans="1:18" ht="15" x14ac:dyDescent="0.3">
      <c r="B11" s="60" t="s">
        <v>174</v>
      </c>
      <c r="C11" s="78"/>
      <c r="D11" s="79"/>
      <c r="E11" s="78"/>
      <c r="F11" s="80">
        <f>SUM(F7:F10)</f>
        <v>432842995.31999999</v>
      </c>
      <c r="G11" s="81"/>
      <c r="H11" s="80">
        <f>SUM(H7:H10)</f>
        <v>0</v>
      </c>
      <c r="I11" s="82"/>
      <c r="J11" s="80">
        <f>SUM(J7:J10)</f>
        <v>18031836</v>
      </c>
      <c r="K11" s="81"/>
      <c r="L11" s="80">
        <f>SUM(L7:L10)</f>
        <v>-675311327.92999995</v>
      </c>
      <c r="M11" s="84"/>
      <c r="N11" s="80">
        <f>SUM(N7:N10)</f>
        <v>-224436496.61000001</v>
      </c>
      <c r="P11" s="70"/>
    </row>
    <row r="12" spans="1:18" ht="15" x14ac:dyDescent="0.3">
      <c r="B12" s="288" t="s">
        <v>116</v>
      </c>
      <c r="C12" s="88"/>
      <c r="D12" s="288"/>
      <c r="E12" s="88"/>
      <c r="F12" s="290">
        <f>F11-F7</f>
        <v>0</v>
      </c>
      <c r="G12" s="89"/>
      <c r="H12" s="290">
        <f>H11-H7</f>
        <v>0</v>
      </c>
      <c r="I12" s="89"/>
      <c r="J12" s="290">
        <f>J11-J7</f>
        <v>9887193</v>
      </c>
      <c r="K12" s="89"/>
      <c r="L12" s="290">
        <f>L11-L7</f>
        <v>-49351824.129999995</v>
      </c>
      <c r="M12" s="89"/>
      <c r="N12" s="290">
        <f>N11-N7</f>
        <v>-39464631.130000025</v>
      </c>
      <c r="P12" s="53"/>
    </row>
    <row r="13" spans="1:18" x14ac:dyDescent="0.35">
      <c r="H13" s="90"/>
    </row>
    <row r="14" spans="1:18" ht="15" x14ac:dyDescent="0.3">
      <c r="B14" s="60" t="s">
        <v>150</v>
      </c>
      <c r="C14" s="78"/>
      <c r="D14" s="284"/>
      <c r="E14" s="78"/>
      <c r="F14" s="285">
        <v>432842995.31999999</v>
      </c>
      <c r="G14" s="81"/>
      <c r="H14" s="285">
        <v>69635354</v>
      </c>
      <c r="I14" s="82"/>
      <c r="J14" s="164">
        <v>20880656</v>
      </c>
      <c r="K14" s="81"/>
      <c r="L14" s="165">
        <v>-702802240.82000005</v>
      </c>
      <c r="M14" s="81"/>
      <c r="N14" s="165">
        <f>SUM(F14:L14)</f>
        <v>-179443235.50000006</v>
      </c>
    </row>
    <row r="15" spans="1:18" x14ac:dyDescent="0.35">
      <c r="B15" s="86" t="s">
        <v>50</v>
      </c>
      <c r="C15" s="78"/>
      <c r="D15" s="86" t="s">
        <v>157</v>
      </c>
      <c r="E15" s="78"/>
      <c r="F15" s="83"/>
      <c r="G15" s="84"/>
      <c r="H15" s="85"/>
      <c r="I15" s="84"/>
      <c r="J15" s="84"/>
      <c r="K15" s="84"/>
      <c r="L15" s="85">
        <v>-30552.309999987483</v>
      </c>
      <c r="M15" s="84"/>
      <c r="N15" s="85">
        <f>SUM(F15:L15)</f>
        <v>-30552.309999987483</v>
      </c>
    </row>
    <row r="16" spans="1:18" ht="15" x14ac:dyDescent="0.3">
      <c r="B16" s="68" t="s">
        <v>158</v>
      </c>
      <c r="C16" s="78"/>
      <c r="D16" s="68" t="s">
        <v>153</v>
      </c>
      <c r="E16" s="78"/>
      <c r="F16" s="83"/>
      <c r="G16" s="84"/>
      <c r="H16" s="91"/>
      <c r="I16" s="92"/>
      <c r="J16" s="92"/>
      <c r="K16" s="84"/>
      <c r="L16" s="85">
        <v>-14747819.079999998</v>
      </c>
      <c r="M16" s="84"/>
      <c r="N16" s="85">
        <f>SUM(F16:L16)</f>
        <v>-14747819.079999998</v>
      </c>
    </row>
    <row r="17" spans="2:14" ht="15" x14ac:dyDescent="0.3">
      <c r="B17" s="93" t="s">
        <v>133</v>
      </c>
      <c r="C17" s="78"/>
      <c r="D17" s="68">
        <v>20</v>
      </c>
      <c r="E17" s="78"/>
      <c r="F17" s="83"/>
      <c r="G17" s="84"/>
      <c r="H17" s="91"/>
      <c r="I17" s="92"/>
      <c r="J17" s="85">
        <v>5315175</v>
      </c>
      <c r="K17" s="84"/>
      <c r="L17" s="85"/>
      <c r="M17" s="84"/>
      <c r="N17" s="85">
        <f>SUM(F17:L17)</f>
        <v>5315175</v>
      </c>
    </row>
    <row r="18" spans="2:14" ht="15" x14ac:dyDescent="0.3">
      <c r="B18" s="60" t="s">
        <v>173</v>
      </c>
      <c r="C18" s="78"/>
      <c r="D18" s="79"/>
      <c r="E18" s="78"/>
      <c r="F18" s="80">
        <f>SUM(F14:F17)</f>
        <v>432842995.31999999</v>
      </c>
      <c r="G18" s="81"/>
      <c r="H18" s="80">
        <f>SUM(H14:H17)</f>
        <v>69635354</v>
      </c>
      <c r="I18" s="82"/>
      <c r="J18" s="80">
        <f>SUM(J14:J17)</f>
        <v>26195831</v>
      </c>
      <c r="K18" s="81"/>
      <c r="L18" s="80">
        <f>SUM(L14:L17)</f>
        <v>-717580612.21000004</v>
      </c>
      <c r="M18" s="84"/>
      <c r="N18" s="80">
        <f>SUM(N14:N17)</f>
        <v>-188906431.89000005</v>
      </c>
    </row>
    <row r="19" spans="2:14" ht="15" x14ac:dyDescent="0.3">
      <c r="B19" s="288" t="s">
        <v>116</v>
      </c>
      <c r="C19" s="289"/>
      <c r="D19" s="288"/>
      <c r="E19" s="289"/>
      <c r="F19" s="290">
        <f>F18-F14</f>
        <v>0</v>
      </c>
      <c r="G19" s="94"/>
      <c r="H19" s="290">
        <f>H18-H14</f>
        <v>0</v>
      </c>
      <c r="I19" s="94"/>
      <c r="J19" s="290">
        <f>J18-J14</f>
        <v>5315175</v>
      </c>
      <c r="K19" s="94"/>
      <c r="L19" s="290">
        <f>L18-L14</f>
        <v>-14778371.389999986</v>
      </c>
      <c r="M19" s="94"/>
      <c r="N19" s="290">
        <f>N18-N14</f>
        <v>-9463196.3899999857</v>
      </c>
    </row>
    <row r="20" spans="2:14" ht="6" customHeight="1" x14ac:dyDescent="0.3">
      <c r="B20" s="286"/>
      <c r="C20" s="88"/>
      <c r="D20" s="286"/>
      <c r="E20" s="88"/>
      <c r="F20" s="287"/>
      <c r="G20" s="89"/>
      <c r="H20" s="287"/>
      <c r="I20" s="89"/>
      <c r="J20" s="287"/>
      <c r="K20" s="89"/>
      <c r="L20" s="287"/>
      <c r="M20" s="89"/>
      <c r="N20" s="287"/>
    </row>
    <row r="21" spans="2:14" ht="15" x14ac:dyDescent="0.3">
      <c r="B21" s="78" t="s">
        <v>49</v>
      </c>
    </row>
  </sheetData>
  <mergeCells count="1">
    <mergeCell ref="A1:O2"/>
  </mergeCells>
  <printOptions horizontalCentered="1"/>
  <pageMargins left="0.51181102362204722" right="0.51181102362204722" top="0.51181102362204722" bottom="0.51181102362204722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58"/>
  <sheetViews>
    <sheetView showGridLines="0" zoomScale="80" zoomScaleNormal="80" workbookViewId="0">
      <selection activeCell="J16" sqref="J16"/>
    </sheetView>
  </sheetViews>
  <sheetFormatPr defaultRowHeight="15" x14ac:dyDescent="0.3"/>
  <cols>
    <col min="1" max="1" width="5.5" style="3" customWidth="1"/>
    <col min="2" max="2" width="71.1640625" style="3" customWidth="1"/>
    <col min="3" max="3" width="2" style="3" customWidth="1"/>
    <col min="4" max="4" width="8.33203125" style="3" customWidth="1"/>
    <col min="5" max="5" width="16.83203125" style="3" customWidth="1"/>
    <col min="6" max="6" width="2.83203125" style="3" customWidth="1"/>
    <col min="7" max="7" width="16.83203125" style="3" customWidth="1"/>
    <col min="8" max="8" width="3.1640625" style="3" customWidth="1"/>
    <col min="9" max="9" width="9.33203125" style="3"/>
    <col min="10" max="10" width="16.1640625" style="3" bestFit="1" customWidth="1"/>
    <col min="11" max="16384" width="9.33203125" style="3"/>
  </cols>
  <sheetData>
    <row r="1" spans="1:8" x14ac:dyDescent="0.3">
      <c r="A1" s="316" t="s">
        <v>120</v>
      </c>
      <c r="B1" s="316"/>
      <c r="C1" s="316"/>
      <c r="D1" s="316"/>
      <c r="E1" s="316"/>
      <c r="F1" s="316"/>
      <c r="G1" s="316"/>
      <c r="H1" s="316"/>
    </row>
    <row r="2" spans="1:8" x14ac:dyDescent="0.3">
      <c r="A2" s="316"/>
      <c r="B2" s="316"/>
      <c r="C2" s="316"/>
      <c r="D2" s="316"/>
      <c r="E2" s="316"/>
      <c r="F2" s="316"/>
      <c r="G2" s="316"/>
      <c r="H2" s="316"/>
    </row>
    <row r="3" spans="1:8" x14ac:dyDescent="0.3">
      <c r="A3" s="219"/>
      <c r="B3" s="220"/>
      <c r="C3" s="219"/>
      <c r="D3" s="220"/>
    </row>
    <row r="4" spans="1:8" ht="18" customHeight="1" x14ac:dyDescent="0.3">
      <c r="A4" s="219"/>
      <c r="B4" s="314" t="s">
        <v>46</v>
      </c>
      <c r="C4" s="219"/>
      <c r="D4" s="312" t="s">
        <v>16</v>
      </c>
      <c r="E4" s="317" t="s">
        <v>171</v>
      </c>
      <c r="F4" s="317"/>
      <c r="G4" s="317"/>
    </row>
    <row r="5" spans="1:8" ht="19.5" customHeight="1" x14ac:dyDescent="0.3">
      <c r="A5" s="221"/>
      <c r="B5" s="314"/>
      <c r="C5" s="221"/>
      <c r="D5" s="312"/>
      <c r="E5" s="318"/>
      <c r="F5" s="318"/>
      <c r="G5" s="318"/>
    </row>
    <row r="6" spans="1:8" ht="15.75" x14ac:dyDescent="0.35">
      <c r="B6" s="315"/>
      <c r="C6" s="222"/>
      <c r="D6" s="313"/>
      <c r="E6" s="223">
        <v>2022</v>
      </c>
      <c r="F6" s="225"/>
      <c r="G6" s="223">
        <v>2021</v>
      </c>
      <c r="H6" s="224"/>
    </row>
    <row r="7" spans="1:8" x14ac:dyDescent="0.3">
      <c r="B7" s="226" t="s">
        <v>73</v>
      </c>
      <c r="C7" s="222"/>
      <c r="D7" s="7"/>
    </row>
    <row r="8" spans="1:8" x14ac:dyDescent="0.3">
      <c r="B8" s="226" t="s">
        <v>72</v>
      </c>
      <c r="C8" s="222"/>
      <c r="D8" s="242" t="s">
        <v>153</v>
      </c>
      <c r="E8" s="1">
        <v>-14747819.080000013</v>
      </c>
      <c r="G8" s="1">
        <v>-39754225.609999999</v>
      </c>
    </row>
    <row r="9" spans="1:8" x14ac:dyDescent="0.3">
      <c r="B9" s="227" t="s">
        <v>71</v>
      </c>
      <c r="C9" s="222"/>
      <c r="D9" s="7"/>
      <c r="E9" s="2"/>
      <c r="G9" s="2"/>
    </row>
    <row r="10" spans="1:8" x14ac:dyDescent="0.3">
      <c r="B10" s="228" t="s">
        <v>70</v>
      </c>
      <c r="C10" s="222"/>
      <c r="D10" s="242"/>
      <c r="E10" s="4">
        <v>14200860.389999999</v>
      </c>
      <c r="G10" s="4">
        <v>12661430.23</v>
      </c>
    </row>
    <row r="11" spans="1:8" x14ac:dyDescent="0.3">
      <c r="B11" s="228" t="s">
        <v>128</v>
      </c>
      <c r="C11" s="222"/>
      <c r="D11" s="242">
        <v>10</v>
      </c>
      <c r="E11" s="4">
        <v>0</v>
      </c>
      <c r="G11" s="4">
        <v>0</v>
      </c>
    </row>
    <row r="12" spans="1:8" x14ac:dyDescent="0.3">
      <c r="B12" s="228" t="s">
        <v>133</v>
      </c>
      <c r="C12" s="222"/>
      <c r="D12" s="242">
        <v>20</v>
      </c>
      <c r="E12" s="4">
        <v>5315175</v>
      </c>
      <c r="G12" s="4">
        <v>9887193</v>
      </c>
    </row>
    <row r="13" spans="1:8" x14ac:dyDescent="0.3">
      <c r="B13" s="228" t="s">
        <v>50</v>
      </c>
      <c r="C13" s="222"/>
      <c r="D13" s="242" t="s">
        <v>157</v>
      </c>
      <c r="E13" s="4">
        <v>-30552.309999987483</v>
      </c>
      <c r="G13" s="4">
        <v>-9597598.5199999958</v>
      </c>
    </row>
    <row r="14" spans="1:8" x14ac:dyDescent="0.3">
      <c r="B14" s="228" t="s">
        <v>164</v>
      </c>
      <c r="C14" s="222"/>
      <c r="D14" s="242">
        <v>25</v>
      </c>
      <c r="E14" s="4">
        <v>-8145148.8000000007</v>
      </c>
      <c r="G14" s="4">
        <v>6227151.6900000004</v>
      </c>
    </row>
    <row r="15" spans="1:8" x14ac:dyDescent="0.3">
      <c r="B15" s="228" t="s">
        <v>165</v>
      </c>
      <c r="C15" s="222"/>
      <c r="D15" s="242">
        <v>24</v>
      </c>
      <c r="E15" s="4">
        <v>982434.16999999993</v>
      </c>
      <c r="G15" s="4">
        <v>832565.27</v>
      </c>
    </row>
    <row r="16" spans="1:8" x14ac:dyDescent="0.3">
      <c r="B16" s="228" t="s">
        <v>69</v>
      </c>
      <c r="C16" s="222"/>
      <c r="D16" s="242">
        <v>27</v>
      </c>
      <c r="E16" s="4">
        <v>21613277.23</v>
      </c>
      <c r="G16" s="4">
        <v>6552731.5499999998</v>
      </c>
    </row>
    <row r="17" spans="2:7" x14ac:dyDescent="0.3">
      <c r="B17" s="228" t="s">
        <v>130</v>
      </c>
      <c r="C17" s="222"/>
      <c r="D17" s="242" t="s">
        <v>157</v>
      </c>
      <c r="E17" s="4">
        <v>0</v>
      </c>
      <c r="G17" s="4">
        <v>9298614.7699999977</v>
      </c>
    </row>
    <row r="18" spans="2:7" x14ac:dyDescent="0.3">
      <c r="B18" s="227" t="s">
        <v>68</v>
      </c>
      <c r="C18" s="222"/>
      <c r="D18" s="242"/>
      <c r="E18" s="4"/>
      <c r="G18" s="4"/>
    </row>
    <row r="19" spans="2:7" x14ac:dyDescent="0.3">
      <c r="B19" s="228" t="s">
        <v>142</v>
      </c>
      <c r="C19" s="222"/>
      <c r="D19" s="242">
        <f>BP!D8</f>
        <v>5</v>
      </c>
      <c r="E19" s="4">
        <v>-376219.85999999987</v>
      </c>
      <c r="G19" s="281">
        <v>-2254365.87</v>
      </c>
    </row>
    <row r="20" spans="2:7" ht="15.75" x14ac:dyDescent="0.35">
      <c r="B20" s="228" t="s">
        <v>12</v>
      </c>
      <c r="D20" s="244">
        <f>BP!D9</f>
        <v>7</v>
      </c>
      <c r="E20" s="4">
        <v>840675.96999999974</v>
      </c>
      <c r="G20" s="282">
        <v>4740519.99</v>
      </c>
    </row>
    <row r="21" spans="2:7" ht="15.75" x14ac:dyDescent="0.35">
      <c r="B21" s="228" t="s">
        <v>143</v>
      </c>
      <c r="D21" s="244">
        <f>BP!D10</f>
        <v>8</v>
      </c>
      <c r="E21" s="4">
        <v>-977607.24000000022</v>
      </c>
      <c r="G21" s="282">
        <v>-257187.93000000017</v>
      </c>
    </row>
    <row r="22" spans="2:7" ht="15.75" x14ac:dyDescent="0.35">
      <c r="B22" s="228" t="s">
        <v>66</v>
      </c>
      <c r="D22" s="244"/>
      <c r="E22" s="4">
        <v>-26537.17</v>
      </c>
      <c r="G22" s="282">
        <v>16388.059999999998</v>
      </c>
    </row>
    <row r="23" spans="2:7" ht="15.75" x14ac:dyDescent="0.35">
      <c r="B23" s="228" t="s">
        <v>67</v>
      </c>
      <c r="D23" s="244">
        <f>BP!D12</f>
        <v>6</v>
      </c>
      <c r="E23" s="4">
        <v>-218721.32999999775</v>
      </c>
      <c r="G23" s="282">
        <v>-717245.52000000048</v>
      </c>
    </row>
    <row r="24" spans="2:7" ht="15.75" x14ac:dyDescent="0.35">
      <c r="B24" s="228" t="s">
        <v>65</v>
      </c>
      <c r="D24" s="244">
        <f>BP!D17</f>
        <v>9</v>
      </c>
      <c r="E24" s="4">
        <v>-58365.319999999832</v>
      </c>
      <c r="G24" s="282">
        <v>-862926.33000000007</v>
      </c>
    </row>
    <row r="25" spans="2:7" ht="15.75" x14ac:dyDescent="0.35">
      <c r="B25" s="227" t="s">
        <v>64</v>
      </c>
      <c r="D25" s="244"/>
      <c r="E25" s="4"/>
      <c r="G25" s="282"/>
    </row>
    <row r="26" spans="2:7" x14ac:dyDescent="0.3">
      <c r="B26" s="228" t="s">
        <v>30</v>
      </c>
      <c r="D26" s="244">
        <v>13</v>
      </c>
      <c r="E26" s="4">
        <v>-769801.03000000026</v>
      </c>
      <c r="G26" s="283">
        <v>766204.83000000007</v>
      </c>
    </row>
    <row r="27" spans="2:7" x14ac:dyDescent="0.3">
      <c r="B27" s="228" t="s">
        <v>136</v>
      </c>
      <c r="D27" s="244">
        <f>BP!P8</f>
        <v>11</v>
      </c>
      <c r="E27" s="4">
        <v>1832356.62</v>
      </c>
      <c r="G27" s="4">
        <v>1995851.3500000006</v>
      </c>
    </row>
    <row r="28" spans="2:7" x14ac:dyDescent="0.3">
      <c r="B28" s="228" t="s">
        <v>137</v>
      </c>
      <c r="D28" s="244">
        <f>BP!P9</f>
        <v>12</v>
      </c>
      <c r="E28" s="4">
        <v>9054356.8700000048</v>
      </c>
      <c r="G28" s="4">
        <v>6622474.8599999994</v>
      </c>
    </row>
    <row r="29" spans="2:7" x14ac:dyDescent="0.3">
      <c r="B29" s="228" t="s">
        <v>28</v>
      </c>
      <c r="D29" s="244" t="s">
        <v>160</v>
      </c>
      <c r="E29" s="4">
        <v>-348544.41000000061</v>
      </c>
      <c r="G29" s="4">
        <v>387951.90999999875</v>
      </c>
    </row>
    <row r="30" spans="2:7" x14ac:dyDescent="0.3">
      <c r="B30" s="228" t="s">
        <v>63</v>
      </c>
      <c r="D30" s="245" t="s">
        <v>168</v>
      </c>
      <c r="E30" s="4">
        <v>-1146064.1100000069</v>
      </c>
      <c r="G30" s="4">
        <v>-738411.62000005203</v>
      </c>
    </row>
    <row r="31" spans="2:7" hidden="1" x14ac:dyDescent="0.3">
      <c r="B31" s="228" t="s">
        <v>129</v>
      </c>
      <c r="D31" s="244" t="s">
        <v>161</v>
      </c>
      <c r="E31" s="4"/>
      <c r="G31" s="4"/>
    </row>
    <row r="32" spans="2:7" x14ac:dyDescent="0.3">
      <c r="B32" s="226" t="s">
        <v>62</v>
      </c>
      <c r="D32" s="244"/>
      <c r="E32" s="1"/>
      <c r="G32" s="1"/>
    </row>
    <row r="33" spans="2:7" x14ac:dyDescent="0.3">
      <c r="B33" s="227" t="s">
        <v>61</v>
      </c>
      <c r="D33" s="244"/>
      <c r="E33" s="4"/>
      <c r="G33" s="4"/>
    </row>
    <row r="34" spans="2:7" ht="6" customHeight="1" x14ac:dyDescent="0.3">
      <c r="B34" s="227"/>
      <c r="E34" s="4"/>
      <c r="G34" s="4"/>
    </row>
    <row r="35" spans="2:7" x14ac:dyDescent="0.3">
      <c r="B35" s="229" t="s">
        <v>60</v>
      </c>
      <c r="E35" s="5">
        <v>26993755.589999989</v>
      </c>
      <c r="G35" s="5">
        <v>5807116.10999995</v>
      </c>
    </row>
    <row r="36" spans="2:7" ht="6" customHeight="1" x14ac:dyDescent="0.3">
      <c r="B36" s="8"/>
      <c r="E36" s="2"/>
      <c r="G36" s="2"/>
    </row>
    <row r="37" spans="2:7" x14ac:dyDescent="0.3">
      <c r="B37" s="226" t="s">
        <v>59</v>
      </c>
      <c r="E37" s="2"/>
      <c r="G37" s="2"/>
    </row>
    <row r="38" spans="2:7" x14ac:dyDescent="0.3">
      <c r="B38" s="226"/>
      <c r="E38" s="2"/>
      <c r="G38" s="2"/>
    </row>
    <row r="39" spans="2:7" x14ac:dyDescent="0.3">
      <c r="B39" s="231" t="s">
        <v>176</v>
      </c>
      <c r="E39" s="2"/>
      <c r="G39" s="2">
        <v>-7888.99</v>
      </c>
    </row>
    <row r="40" spans="2:7" x14ac:dyDescent="0.3">
      <c r="B40" s="231" t="s">
        <v>175</v>
      </c>
      <c r="E40" s="2"/>
      <c r="G40" s="2">
        <v>8564.5400000000009</v>
      </c>
    </row>
    <row r="41" spans="2:7" x14ac:dyDescent="0.3">
      <c r="B41" s="227" t="s">
        <v>58</v>
      </c>
      <c r="D41" s="243">
        <v>10</v>
      </c>
      <c r="E41" s="6">
        <v>-30142525.27</v>
      </c>
      <c r="G41" s="6">
        <v>-11088269.030000001</v>
      </c>
    </row>
    <row r="42" spans="2:7" ht="13.5" customHeight="1" x14ac:dyDescent="0.3">
      <c r="B42" s="227" t="s">
        <v>152</v>
      </c>
      <c r="D42" s="243"/>
      <c r="E42" s="6">
        <v>-57184.08</v>
      </c>
      <c r="G42" s="6">
        <v>-55192.04</v>
      </c>
    </row>
    <row r="43" spans="2:7" x14ac:dyDescent="0.3">
      <c r="B43" s="229" t="s">
        <v>57</v>
      </c>
      <c r="E43" s="5">
        <v>-30199709.349999998</v>
      </c>
      <c r="G43" s="5">
        <v>-11142785.52</v>
      </c>
    </row>
    <row r="44" spans="2:7" ht="6" customHeight="1" x14ac:dyDescent="0.3">
      <c r="B44" s="230"/>
      <c r="E44" s="9"/>
      <c r="G44" s="9"/>
    </row>
    <row r="45" spans="2:7" x14ac:dyDescent="0.3">
      <c r="B45" s="226" t="s">
        <v>56</v>
      </c>
      <c r="E45" s="2"/>
      <c r="G45" s="2"/>
    </row>
    <row r="46" spans="2:7" ht="15" customHeight="1" x14ac:dyDescent="0.3">
      <c r="B46" s="227" t="s">
        <v>55</v>
      </c>
      <c r="E46" s="6">
        <v>0</v>
      </c>
      <c r="G46" s="6">
        <v>4454121.5999999996</v>
      </c>
    </row>
    <row r="47" spans="2:7" ht="6" customHeight="1" x14ac:dyDescent="0.3">
      <c r="B47" s="8"/>
      <c r="E47" s="2"/>
      <c r="G47" s="2"/>
    </row>
    <row r="48" spans="2:7" x14ac:dyDescent="0.3">
      <c r="B48" s="229" t="s">
        <v>54</v>
      </c>
      <c r="E48" s="5">
        <v>0</v>
      </c>
      <c r="G48" s="5">
        <v>4454121.5999999996</v>
      </c>
    </row>
    <row r="49" spans="1:8" ht="6" customHeight="1" x14ac:dyDescent="0.3">
      <c r="B49" s="8"/>
      <c r="E49" s="2"/>
      <c r="G49" s="2"/>
    </row>
    <row r="50" spans="1:8" x14ac:dyDescent="0.3">
      <c r="B50" s="229" t="s">
        <v>53</v>
      </c>
      <c r="E50" s="5">
        <v>-3205953.7600000091</v>
      </c>
      <c r="G50" s="5">
        <v>-881547.81000004988</v>
      </c>
    </row>
    <row r="51" spans="1:8" ht="6" customHeight="1" x14ac:dyDescent="0.3">
      <c r="B51" s="8"/>
      <c r="E51" s="2"/>
      <c r="G51" s="2"/>
    </row>
    <row r="52" spans="1:8" ht="15" customHeight="1" x14ac:dyDescent="0.3">
      <c r="B52" s="231" t="s">
        <v>118</v>
      </c>
      <c r="D52" s="243">
        <f>BP!D7</f>
        <v>4</v>
      </c>
      <c r="E52" s="4">
        <v>70658100.620000005</v>
      </c>
      <c r="G52" s="4">
        <v>17790908.399999999</v>
      </c>
    </row>
    <row r="53" spans="1:8" ht="6" customHeight="1" x14ac:dyDescent="0.3">
      <c r="B53" s="8"/>
      <c r="D53" s="243"/>
      <c r="E53" s="2"/>
      <c r="G53" s="2"/>
    </row>
    <row r="54" spans="1:8" ht="15" customHeight="1" x14ac:dyDescent="0.3">
      <c r="B54" s="231" t="s">
        <v>119</v>
      </c>
      <c r="D54" s="243">
        <f>D52</f>
        <v>4</v>
      </c>
      <c r="E54" s="4">
        <v>67452146.859999999</v>
      </c>
      <c r="G54" s="4">
        <v>16909360.59</v>
      </c>
    </row>
    <row r="55" spans="1:8" ht="6" customHeight="1" x14ac:dyDescent="0.3">
      <c r="B55" s="8"/>
      <c r="E55" s="2"/>
      <c r="G55" s="2"/>
    </row>
    <row r="56" spans="1:8" x14ac:dyDescent="0.3">
      <c r="A56" s="231"/>
      <c r="B56" s="229" t="s">
        <v>52</v>
      </c>
      <c r="E56" s="5">
        <v>-3205953.7600000054</v>
      </c>
      <c r="G56" s="5">
        <v>-881547.81000004988</v>
      </c>
    </row>
    <row r="57" spans="1:8" x14ac:dyDescent="0.3">
      <c r="B57" s="232" t="s">
        <v>49</v>
      </c>
    </row>
    <row r="58" spans="1:8" x14ac:dyDescent="0.3">
      <c r="E58" s="70">
        <f>E50-E56</f>
        <v>-3.7252902984619141E-9</v>
      </c>
      <c r="F58" s="70"/>
      <c r="G58" s="70">
        <f>G50-G56</f>
        <v>0</v>
      </c>
      <c r="H58" s="70"/>
    </row>
  </sheetData>
  <mergeCells count="4">
    <mergeCell ref="D4:D6"/>
    <mergeCell ref="B4:B6"/>
    <mergeCell ref="A1:H2"/>
    <mergeCell ref="E4:G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72" orientation="portrait" r:id="rId1"/>
  <ignoredErrors>
    <ignoredError sqref="D3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7"/>
  <sheetViews>
    <sheetView showGridLines="0" zoomScale="80" zoomScaleNormal="80" zoomScaleSheetLayoutView="90" workbookViewId="0">
      <selection activeCell="N11" sqref="N11"/>
    </sheetView>
  </sheetViews>
  <sheetFormatPr defaultRowHeight="15" x14ac:dyDescent="0.3"/>
  <cols>
    <col min="1" max="1" width="4.6640625" style="167" customWidth="1"/>
    <col min="2" max="2" width="6.33203125" style="190" bestFit="1" customWidth="1"/>
    <col min="3" max="3" width="68.33203125" style="166" bestFit="1" customWidth="1"/>
    <col min="4" max="4" width="2" style="166" customWidth="1"/>
    <col min="5" max="5" width="8.6640625" style="166" customWidth="1"/>
    <col min="6" max="6" width="2" style="166" customWidth="1"/>
    <col min="7" max="7" width="17.83203125" style="166" customWidth="1"/>
    <col min="8" max="8" width="2.33203125" style="187" customWidth="1"/>
    <col min="9" max="9" width="17.83203125" style="166" customWidth="1"/>
    <col min="10" max="10" width="10.33203125" style="166" customWidth="1"/>
    <col min="11" max="11" width="3.33203125" style="166" customWidth="1"/>
    <col min="12" max="12" width="9.83203125" style="166" customWidth="1"/>
    <col min="13" max="13" width="9.33203125" style="166"/>
    <col min="14" max="14" width="17.83203125" style="166" customWidth="1"/>
    <col min="15" max="16384" width="9.33203125" style="166"/>
  </cols>
  <sheetData>
    <row r="1" spans="1:17" ht="15.75" customHeight="1" x14ac:dyDescent="0.3">
      <c r="A1" s="321" t="s">
        <v>121</v>
      </c>
      <c r="B1" s="321"/>
      <c r="C1" s="321"/>
      <c r="D1" s="321"/>
      <c r="E1" s="321"/>
      <c r="F1" s="321"/>
      <c r="G1" s="321"/>
      <c r="H1" s="321"/>
      <c r="I1" s="321"/>
    </row>
    <row r="2" spans="1:17" x14ac:dyDescent="0.3">
      <c r="A2" s="321"/>
      <c r="B2" s="321"/>
      <c r="C2" s="321"/>
      <c r="D2" s="321"/>
      <c r="E2" s="321"/>
      <c r="F2" s="321"/>
      <c r="G2" s="321"/>
      <c r="H2" s="321"/>
      <c r="I2" s="321"/>
    </row>
    <row r="3" spans="1:17" ht="15.75" customHeight="1" x14ac:dyDescent="0.3">
      <c r="B3" s="168"/>
      <c r="C3" s="169"/>
      <c r="D3" s="170"/>
      <c r="E3" s="169"/>
      <c r="F3" s="170"/>
      <c r="G3" s="171"/>
      <c r="H3" s="171"/>
      <c r="I3" s="171"/>
    </row>
    <row r="4" spans="1:17" ht="34.5" customHeight="1" x14ac:dyDescent="0.3">
      <c r="B4" s="172"/>
      <c r="C4" s="173" t="s">
        <v>46</v>
      </c>
      <c r="D4" s="170"/>
      <c r="E4" s="173" t="s">
        <v>16</v>
      </c>
      <c r="F4" s="170"/>
      <c r="G4" s="320" t="s">
        <v>171</v>
      </c>
      <c r="H4" s="320"/>
      <c r="I4" s="320"/>
    </row>
    <row r="5" spans="1:17" ht="21.75" customHeight="1" x14ac:dyDescent="0.3">
      <c r="B5" s="174"/>
      <c r="C5" s="175"/>
      <c r="D5" s="176"/>
      <c r="E5" s="177"/>
      <c r="F5" s="176"/>
      <c r="G5" s="178">
        <v>2022</v>
      </c>
      <c r="H5" s="179"/>
      <c r="I5" s="178">
        <v>2021</v>
      </c>
      <c r="N5" s="180"/>
    </row>
    <row r="6" spans="1:17" x14ac:dyDescent="0.3">
      <c r="B6" s="174"/>
      <c r="C6" s="175"/>
      <c r="D6" s="176"/>
      <c r="E6" s="177"/>
      <c r="F6" s="176"/>
      <c r="G6" s="105"/>
      <c r="H6" s="181"/>
      <c r="I6" s="77"/>
      <c r="N6" s="180"/>
    </row>
    <row r="7" spans="1:17" ht="15.75" x14ac:dyDescent="0.35">
      <c r="B7" s="182">
        <v>1</v>
      </c>
      <c r="C7" s="183" t="s">
        <v>114</v>
      </c>
      <c r="D7" s="184"/>
      <c r="E7" s="184"/>
      <c r="F7" s="184"/>
      <c r="G7" s="185">
        <v>87339340.480000004</v>
      </c>
      <c r="H7" s="186"/>
      <c r="I7" s="185">
        <v>59895405.219999999</v>
      </c>
      <c r="N7" s="188"/>
      <c r="O7" s="189"/>
    </row>
    <row r="8" spans="1:17" ht="15.75" x14ac:dyDescent="0.35">
      <c r="B8" s="190" t="s">
        <v>113</v>
      </c>
      <c r="C8" s="191" t="s">
        <v>112</v>
      </c>
      <c r="D8" s="191"/>
      <c r="E8" s="191">
        <v>21</v>
      </c>
      <c r="F8" s="191"/>
      <c r="G8" s="192">
        <v>88321774.650000006</v>
      </c>
      <c r="H8" s="193"/>
      <c r="I8" s="194">
        <v>60727970.490000002</v>
      </c>
      <c r="N8" s="194"/>
      <c r="O8" s="189"/>
    </row>
    <row r="9" spans="1:17" ht="15.75" x14ac:dyDescent="0.35">
      <c r="B9" s="190" t="s">
        <v>111</v>
      </c>
      <c r="C9" s="195" t="s">
        <v>110</v>
      </c>
      <c r="D9" s="195"/>
      <c r="E9" s="191">
        <v>24</v>
      </c>
      <c r="F9" s="195"/>
      <c r="G9" s="192">
        <v>-982434.17</v>
      </c>
      <c r="H9" s="193"/>
      <c r="I9" s="194">
        <v>-832565.27</v>
      </c>
      <c r="N9" s="194"/>
      <c r="O9" s="189"/>
    </row>
    <row r="10" spans="1:17" ht="6" customHeight="1" x14ac:dyDescent="0.3">
      <c r="B10" s="196"/>
      <c r="C10" s="197"/>
      <c r="D10" s="176"/>
      <c r="E10" s="176"/>
      <c r="F10" s="176"/>
      <c r="G10" s="198"/>
      <c r="H10" s="199"/>
      <c r="I10" s="198"/>
      <c r="N10" s="200"/>
    </row>
    <row r="11" spans="1:17" ht="15.75" x14ac:dyDescent="0.35">
      <c r="B11" s="175">
        <v>2</v>
      </c>
      <c r="C11" s="201" t="s">
        <v>109</v>
      </c>
      <c r="D11" s="184"/>
      <c r="E11" s="184"/>
      <c r="F11" s="184"/>
      <c r="G11" s="185">
        <v>-24851663.989999998</v>
      </c>
      <c r="H11" s="186"/>
      <c r="I11" s="185">
        <v>-16961668.559999999</v>
      </c>
      <c r="N11" s="188"/>
      <c r="O11" s="189"/>
    </row>
    <row r="12" spans="1:17" ht="15.75" x14ac:dyDescent="0.35">
      <c r="B12" s="190" t="s">
        <v>108</v>
      </c>
      <c r="C12" s="191" t="s">
        <v>144</v>
      </c>
      <c r="D12" s="191"/>
      <c r="E12" s="191">
        <v>22</v>
      </c>
      <c r="F12" s="191"/>
      <c r="G12" s="192">
        <v>-15477012</v>
      </c>
      <c r="H12" s="193"/>
      <c r="I12" s="194">
        <v>-10868215.42</v>
      </c>
      <c r="N12" s="194"/>
      <c r="O12" s="189"/>
    </row>
    <row r="13" spans="1:17" ht="15.75" x14ac:dyDescent="0.35">
      <c r="B13" s="190" t="s">
        <v>106</v>
      </c>
      <c r="C13" s="191" t="s">
        <v>107</v>
      </c>
      <c r="D13" s="191"/>
      <c r="E13" s="191">
        <v>22</v>
      </c>
      <c r="F13" s="191"/>
      <c r="G13" s="192">
        <v>-8846855.9399999995</v>
      </c>
      <c r="H13" s="193"/>
      <c r="I13" s="194">
        <v>-5439109.0700000003</v>
      </c>
      <c r="N13" s="194"/>
      <c r="O13" s="189"/>
    </row>
    <row r="14" spans="1:17" ht="15.75" x14ac:dyDescent="0.35">
      <c r="B14" s="190" t="s">
        <v>104</v>
      </c>
      <c r="C14" s="191" t="s">
        <v>105</v>
      </c>
      <c r="D14" s="191"/>
      <c r="E14" s="191">
        <v>10</v>
      </c>
      <c r="F14" s="191"/>
      <c r="G14" s="192">
        <v>0</v>
      </c>
      <c r="H14" s="193"/>
      <c r="I14" s="194">
        <v>0</v>
      </c>
      <c r="L14" s="202"/>
      <c r="N14" s="194"/>
      <c r="O14" s="189"/>
      <c r="P14" s="189"/>
      <c r="Q14" s="203"/>
    </row>
    <row r="15" spans="1:17" ht="15.75" x14ac:dyDescent="0.35">
      <c r="B15" s="190" t="s">
        <v>146</v>
      </c>
      <c r="C15" s="191" t="s">
        <v>145</v>
      </c>
      <c r="D15" s="191"/>
      <c r="E15" s="191">
        <v>26</v>
      </c>
      <c r="F15" s="191"/>
      <c r="G15" s="192">
        <v>-527796.05000000005</v>
      </c>
      <c r="H15" s="199"/>
      <c r="I15" s="200">
        <v>-654344.07000000007</v>
      </c>
      <c r="N15" s="200"/>
      <c r="O15" s="189"/>
    </row>
    <row r="16" spans="1:17" ht="6" customHeight="1" x14ac:dyDescent="0.3">
      <c r="B16" s="196"/>
      <c r="C16" s="176"/>
      <c r="D16" s="176"/>
      <c r="E16" s="176"/>
      <c r="F16" s="176"/>
      <c r="G16" s="200"/>
      <c r="H16" s="199"/>
      <c r="I16" s="200"/>
      <c r="N16" s="200"/>
    </row>
    <row r="17" spans="2:16" ht="15.75" x14ac:dyDescent="0.35">
      <c r="B17" s="182">
        <v>3</v>
      </c>
      <c r="C17" s="183" t="s">
        <v>103</v>
      </c>
      <c r="D17" s="184"/>
      <c r="E17" s="184"/>
      <c r="F17" s="184"/>
      <c r="G17" s="185">
        <v>62487676.49000001</v>
      </c>
      <c r="H17" s="186"/>
      <c r="I17" s="185">
        <v>42933736.659999996</v>
      </c>
      <c r="N17" s="188"/>
      <c r="O17" s="189"/>
    </row>
    <row r="18" spans="2:16" ht="4.5" customHeight="1" x14ac:dyDescent="0.3">
      <c r="B18" s="182"/>
      <c r="C18" s="183"/>
      <c r="D18" s="184"/>
      <c r="E18" s="184"/>
      <c r="F18" s="184"/>
      <c r="G18" s="185"/>
      <c r="H18" s="186"/>
      <c r="I18" s="185"/>
      <c r="N18" s="188"/>
    </row>
    <row r="19" spans="2:16" ht="15.75" x14ac:dyDescent="0.35">
      <c r="B19" s="182">
        <v>4</v>
      </c>
      <c r="C19" s="183" t="s">
        <v>102</v>
      </c>
      <c r="D19" s="184"/>
      <c r="E19" s="184"/>
      <c r="F19" s="184"/>
      <c r="G19" s="185">
        <v>-6055711.5899999989</v>
      </c>
      <c r="H19" s="186"/>
      <c r="I19" s="185">
        <v>-18888581.920000002</v>
      </c>
      <c r="N19" s="188"/>
      <c r="O19" s="189"/>
    </row>
    <row r="20" spans="2:16" ht="15.75" x14ac:dyDescent="0.35">
      <c r="B20" s="190" t="s">
        <v>101</v>
      </c>
      <c r="C20" s="195" t="s">
        <v>70</v>
      </c>
      <c r="D20" s="195"/>
      <c r="E20" s="167" t="s">
        <v>159</v>
      </c>
      <c r="F20" s="195"/>
      <c r="G20" s="192">
        <v>-14200860.389999999</v>
      </c>
      <c r="H20" s="193"/>
      <c r="I20" s="194">
        <v>-12661430.23</v>
      </c>
      <c r="L20" s="203"/>
      <c r="N20" s="194"/>
      <c r="O20" s="189"/>
      <c r="P20" s="189"/>
    </row>
    <row r="21" spans="2:16" ht="15.75" x14ac:dyDescent="0.35">
      <c r="B21" s="190" t="s">
        <v>100</v>
      </c>
      <c r="C21" s="195" t="s">
        <v>29</v>
      </c>
      <c r="D21" s="195"/>
      <c r="E21" s="191">
        <v>25</v>
      </c>
      <c r="F21" s="195"/>
      <c r="G21" s="192">
        <v>8145148.7999999998</v>
      </c>
      <c r="H21" s="193"/>
      <c r="I21" s="194">
        <v>-6227151.6900000013</v>
      </c>
      <c r="L21" s="202"/>
      <c r="N21" s="194"/>
      <c r="O21" s="189"/>
      <c r="P21" s="189"/>
    </row>
    <row r="22" spans="2:16" ht="6" customHeight="1" x14ac:dyDescent="0.3">
      <c r="B22" s="196"/>
      <c r="C22" s="176"/>
      <c r="D22" s="176"/>
      <c r="E22" s="176"/>
      <c r="F22" s="176"/>
      <c r="G22" s="200"/>
      <c r="H22" s="199"/>
      <c r="I22" s="200"/>
      <c r="N22" s="200"/>
    </row>
    <row r="23" spans="2:16" ht="15.75" x14ac:dyDescent="0.35">
      <c r="B23" s="182">
        <v>5</v>
      </c>
      <c r="C23" s="183" t="s">
        <v>99</v>
      </c>
      <c r="D23" s="184"/>
      <c r="E23" s="184"/>
      <c r="F23" s="184"/>
      <c r="G23" s="185">
        <v>56431964.900000013</v>
      </c>
      <c r="H23" s="186"/>
      <c r="I23" s="185">
        <v>24045154.739999995</v>
      </c>
      <c r="N23" s="188"/>
      <c r="O23" s="189"/>
    </row>
    <row r="24" spans="2:16" ht="4.5" customHeight="1" x14ac:dyDescent="0.3">
      <c r="B24" s="204"/>
      <c r="C24" s="205"/>
      <c r="D24" s="176"/>
      <c r="E24" s="176"/>
      <c r="F24" s="176"/>
      <c r="G24" s="206"/>
      <c r="H24" s="199"/>
      <c r="I24" s="206"/>
      <c r="N24" s="200"/>
    </row>
    <row r="25" spans="2:16" ht="15.75" x14ac:dyDescent="0.35">
      <c r="B25" s="175">
        <v>6</v>
      </c>
      <c r="C25" s="201" t="s">
        <v>98</v>
      </c>
      <c r="D25" s="184"/>
      <c r="E25" s="184"/>
      <c r="F25" s="184"/>
      <c r="G25" s="207">
        <v>18751729.849999998</v>
      </c>
      <c r="H25" s="186"/>
      <c r="I25" s="207">
        <v>2071158.8000000003</v>
      </c>
      <c r="N25" s="188"/>
      <c r="O25" s="189"/>
    </row>
    <row r="26" spans="2:16" ht="15.75" x14ac:dyDescent="0.35">
      <c r="B26" s="190" t="s">
        <v>97</v>
      </c>
      <c r="C26" s="191" t="s">
        <v>36</v>
      </c>
      <c r="D26" s="191"/>
      <c r="E26" s="191">
        <v>27</v>
      </c>
      <c r="F26" s="191"/>
      <c r="G26" s="192">
        <v>6730700.0599999996</v>
      </c>
      <c r="H26" s="193"/>
      <c r="I26" s="194">
        <v>1229263.24</v>
      </c>
      <c r="N26" s="194"/>
      <c r="O26" s="189"/>
    </row>
    <row r="27" spans="2:16" ht="15.75" x14ac:dyDescent="0.35">
      <c r="B27" s="190" t="s">
        <v>96</v>
      </c>
      <c r="C27" s="191" t="s">
        <v>95</v>
      </c>
      <c r="D27" s="191"/>
      <c r="E27" s="191">
        <v>26</v>
      </c>
      <c r="F27" s="191"/>
      <c r="G27" s="192">
        <v>12021029.789999997</v>
      </c>
      <c r="H27" s="199"/>
      <c r="I27" s="200">
        <v>841895.56000000029</v>
      </c>
      <c r="K27" s="70"/>
      <c r="N27" s="200"/>
      <c r="O27" s="189"/>
    </row>
    <row r="28" spans="2:16" ht="6" customHeight="1" x14ac:dyDescent="0.3">
      <c r="B28" s="196"/>
      <c r="C28" s="176"/>
      <c r="D28" s="176"/>
      <c r="E28" s="176"/>
      <c r="F28" s="176"/>
      <c r="G28" s="200"/>
      <c r="H28" s="199"/>
      <c r="I28" s="200"/>
      <c r="N28" s="200"/>
    </row>
    <row r="29" spans="2:16" x14ac:dyDescent="0.3">
      <c r="B29" s="182">
        <v>7</v>
      </c>
      <c r="C29" s="183" t="s">
        <v>94</v>
      </c>
      <c r="D29" s="184"/>
      <c r="E29" s="184"/>
      <c r="F29" s="184"/>
      <c r="G29" s="185">
        <v>75183694.750000015</v>
      </c>
      <c r="H29" s="186"/>
      <c r="I29" s="185">
        <v>26116313.539999995</v>
      </c>
      <c r="K29" s="208"/>
      <c r="N29" s="188"/>
    </row>
    <row r="30" spans="2:16" ht="5.25" customHeight="1" x14ac:dyDescent="0.3">
      <c r="B30" s="204"/>
      <c r="C30" s="176"/>
      <c r="D30" s="176"/>
      <c r="E30" s="176"/>
      <c r="F30" s="176"/>
      <c r="G30" s="200"/>
      <c r="H30" s="199"/>
      <c r="I30" s="200"/>
      <c r="N30" s="200"/>
    </row>
    <row r="31" spans="2:16" ht="15.75" x14ac:dyDescent="0.35">
      <c r="B31" s="182">
        <v>8</v>
      </c>
      <c r="C31" s="183" t="s">
        <v>93</v>
      </c>
      <c r="D31" s="184"/>
      <c r="E31" s="184"/>
      <c r="F31" s="184"/>
      <c r="G31" s="185">
        <v>75183694.75</v>
      </c>
      <c r="H31" s="186"/>
      <c r="I31" s="185">
        <v>26116313.540000007</v>
      </c>
      <c r="L31" s="203"/>
      <c r="N31" s="188"/>
      <c r="O31" s="189"/>
    </row>
    <row r="32" spans="2:16" ht="15.75" x14ac:dyDescent="0.35">
      <c r="B32" s="209" t="s">
        <v>92</v>
      </c>
      <c r="C32" s="210" t="s">
        <v>91</v>
      </c>
      <c r="D32" s="210"/>
      <c r="E32" s="167"/>
      <c r="F32" s="210"/>
      <c r="G32" s="211">
        <v>38264767.599999994</v>
      </c>
      <c r="H32" s="186"/>
      <c r="I32" s="211">
        <v>36654120.810000002</v>
      </c>
      <c r="N32" s="188"/>
      <c r="O32" s="189"/>
    </row>
    <row r="33" spans="1:15" ht="15.75" x14ac:dyDescent="0.35">
      <c r="B33" s="190" t="s">
        <v>90</v>
      </c>
      <c r="C33" s="212" t="s">
        <v>89</v>
      </c>
      <c r="D33" s="212"/>
      <c r="E33" s="167" t="s">
        <v>159</v>
      </c>
      <c r="F33" s="212"/>
      <c r="G33" s="192">
        <v>29360483.699999996</v>
      </c>
      <c r="H33" s="199"/>
      <c r="I33" s="200">
        <v>28614478.720000003</v>
      </c>
      <c r="N33" s="200"/>
      <c r="O33" s="189"/>
    </row>
    <row r="34" spans="1:15" ht="15.75" x14ac:dyDescent="0.35">
      <c r="B34" s="190" t="s">
        <v>88</v>
      </c>
      <c r="C34" s="212" t="s">
        <v>87</v>
      </c>
      <c r="D34" s="212"/>
      <c r="E34" s="167" t="s">
        <v>159</v>
      </c>
      <c r="F34" s="212"/>
      <c r="G34" s="192">
        <v>6345106.5000000009</v>
      </c>
      <c r="H34" s="199"/>
      <c r="I34" s="200">
        <v>6390461.2199999997</v>
      </c>
      <c r="L34" s="189"/>
      <c r="N34" s="200"/>
      <c r="O34" s="189"/>
    </row>
    <row r="35" spans="1:15" ht="15.75" x14ac:dyDescent="0.35">
      <c r="B35" s="190" t="s">
        <v>147</v>
      </c>
      <c r="C35" s="212" t="s">
        <v>148</v>
      </c>
      <c r="D35" s="212"/>
      <c r="E35" s="167" t="s">
        <v>159</v>
      </c>
      <c r="F35" s="212"/>
      <c r="G35" s="192">
        <v>2559177.4</v>
      </c>
      <c r="H35" s="199"/>
      <c r="I35" s="200">
        <v>1649180.87</v>
      </c>
      <c r="L35" s="189"/>
      <c r="N35" s="200"/>
      <c r="O35" s="189"/>
    </row>
    <row r="36" spans="1:15" ht="6" customHeight="1" x14ac:dyDescent="0.3">
      <c r="C36" s="176"/>
      <c r="D36" s="176"/>
      <c r="E36" s="176"/>
      <c r="F36" s="176"/>
      <c r="G36" s="213"/>
      <c r="H36" s="214"/>
      <c r="I36" s="213"/>
      <c r="N36" s="213"/>
    </row>
    <row r="37" spans="1:15" ht="15.75" x14ac:dyDescent="0.35">
      <c r="B37" s="209" t="s">
        <v>86</v>
      </c>
      <c r="C37" s="210" t="s">
        <v>84</v>
      </c>
      <c r="D37" s="210"/>
      <c r="E37" s="210"/>
      <c r="F37" s="210"/>
      <c r="G37" s="188">
        <v>9999333.0600000024</v>
      </c>
      <c r="H37" s="186"/>
      <c r="I37" s="188">
        <v>7346663.5</v>
      </c>
      <c r="N37" s="188"/>
      <c r="O37" s="189"/>
    </row>
    <row r="38" spans="1:15" x14ac:dyDescent="0.3">
      <c r="B38" s="190" t="s">
        <v>85</v>
      </c>
      <c r="C38" s="212" t="s">
        <v>84</v>
      </c>
      <c r="D38" s="212"/>
      <c r="E38" s="212"/>
      <c r="F38" s="212"/>
      <c r="G38" s="192">
        <v>9999333.0600000024</v>
      </c>
      <c r="H38" s="199"/>
      <c r="I38" s="200">
        <v>7346663.5</v>
      </c>
    </row>
    <row r="39" spans="1:15" ht="6" customHeight="1" x14ac:dyDescent="0.3">
      <c r="C39" s="176"/>
      <c r="D39" s="176"/>
      <c r="E39" s="176"/>
      <c r="F39" s="176"/>
      <c r="G39" s="200"/>
      <c r="H39" s="199"/>
      <c r="I39" s="200"/>
    </row>
    <row r="40" spans="1:15" x14ac:dyDescent="0.3">
      <c r="B40" s="209" t="s">
        <v>83</v>
      </c>
      <c r="C40" s="210" t="s">
        <v>82</v>
      </c>
      <c r="D40" s="210"/>
      <c r="E40" s="210"/>
      <c r="F40" s="210"/>
      <c r="G40" s="188">
        <v>41667413.170000002</v>
      </c>
      <c r="H40" s="186"/>
      <c r="I40" s="188">
        <v>21869754.84</v>
      </c>
    </row>
    <row r="41" spans="1:15" x14ac:dyDescent="0.3">
      <c r="B41" s="190" t="s">
        <v>81</v>
      </c>
      <c r="C41" s="212" t="s">
        <v>80</v>
      </c>
      <c r="D41" s="212"/>
      <c r="E41" s="167">
        <v>27</v>
      </c>
      <c r="F41" s="212"/>
      <c r="G41" s="192">
        <v>41667413.170000002</v>
      </c>
      <c r="H41" s="199"/>
      <c r="I41" s="200">
        <v>21869754.84</v>
      </c>
    </row>
    <row r="42" spans="1:15" x14ac:dyDescent="0.3">
      <c r="B42" s="190" t="s">
        <v>79</v>
      </c>
      <c r="C42" s="212" t="s">
        <v>78</v>
      </c>
      <c r="D42" s="212"/>
      <c r="E42" s="212"/>
      <c r="F42" s="212"/>
      <c r="G42" s="192">
        <v>0</v>
      </c>
      <c r="H42" s="199"/>
      <c r="I42" s="200">
        <v>0</v>
      </c>
    </row>
    <row r="43" spans="1:15" ht="6" customHeight="1" x14ac:dyDescent="0.3">
      <c r="C43" s="176"/>
      <c r="D43" s="176"/>
      <c r="E43" s="176"/>
      <c r="F43" s="176"/>
      <c r="G43" s="200"/>
      <c r="H43" s="199"/>
      <c r="I43" s="200"/>
    </row>
    <row r="44" spans="1:15" x14ac:dyDescent="0.3">
      <c r="B44" s="209" t="s">
        <v>77</v>
      </c>
      <c r="C44" s="210" t="s">
        <v>76</v>
      </c>
      <c r="D44" s="210"/>
      <c r="E44" s="210"/>
      <c r="F44" s="210"/>
      <c r="G44" s="188">
        <v>-14747819.08</v>
      </c>
      <c r="H44" s="186"/>
      <c r="I44" s="188">
        <v>-39754225.609999999</v>
      </c>
    </row>
    <row r="45" spans="1:15" x14ac:dyDescent="0.3">
      <c r="A45" s="166"/>
      <c r="B45" s="190" t="s">
        <v>75</v>
      </c>
      <c r="C45" s="212" t="s">
        <v>74</v>
      </c>
      <c r="D45" s="212"/>
      <c r="E45" s="167" t="s">
        <v>153</v>
      </c>
      <c r="F45" s="212"/>
      <c r="G45" s="200">
        <v>-14747819.08</v>
      </c>
      <c r="H45" s="199"/>
      <c r="I45" s="200">
        <v>-39754225.609999999</v>
      </c>
    </row>
    <row r="46" spans="1:15" ht="3.75" customHeight="1" x14ac:dyDescent="0.3">
      <c r="A46" s="166"/>
      <c r="B46" s="196"/>
      <c r="C46" s="215"/>
      <c r="G46" s="215"/>
      <c r="I46" s="215"/>
    </row>
    <row r="47" spans="1:15" x14ac:dyDescent="0.3">
      <c r="A47" s="166"/>
      <c r="B47" s="190" t="s">
        <v>49</v>
      </c>
    </row>
    <row r="48" spans="1:15" x14ac:dyDescent="0.3">
      <c r="A48" s="166"/>
      <c r="G48" s="203">
        <f>G45-DRE!F32</f>
        <v>0</v>
      </c>
      <c r="I48" s="203">
        <f>I45-DRE!H32</f>
        <v>0</v>
      </c>
    </row>
    <row r="49" spans="1:12" x14ac:dyDescent="0.3">
      <c r="A49" s="166"/>
      <c r="H49" s="319"/>
      <c r="J49" s="216"/>
      <c r="K49" s="217"/>
      <c r="L49" s="218"/>
    </row>
    <row r="50" spans="1:12" x14ac:dyDescent="0.3">
      <c r="A50" s="166"/>
      <c r="H50" s="319"/>
      <c r="J50" s="216"/>
      <c r="K50" s="217"/>
      <c r="L50" s="218"/>
    </row>
    <row r="51" spans="1:12" x14ac:dyDescent="0.3">
      <c r="A51" s="166"/>
      <c r="H51" s="319"/>
      <c r="J51" s="216"/>
      <c r="K51" s="217"/>
      <c r="L51" s="218"/>
    </row>
    <row r="52" spans="1:12" x14ac:dyDescent="0.3">
      <c r="A52" s="166"/>
      <c r="J52" s="216"/>
      <c r="K52" s="217"/>
      <c r="L52" s="218"/>
    </row>
    <row r="53" spans="1:12" x14ac:dyDescent="0.3">
      <c r="A53" s="166"/>
      <c r="J53" s="216"/>
      <c r="K53" s="217"/>
      <c r="L53" s="218"/>
    </row>
    <row r="54" spans="1:12" x14ac:dyDescent="0.3">
      <c r="A54" s="166"/>
      <c r="J54" s="216"/>
      <c r="K54" s="217"/>
      <c r="L54" s="218"/>
    </row>
    <row r="55" spans="1:12" x14ac:dyDescent="0.3">
      <c r="A55" s="166"/>
      <c r="J55" s="216"/>
      <c r="K55" s="217"/>
      <c r="L55" s="218"/>
    </row>
    <row r="56" spans="1:12" x14ac:dyDescent="0.3">
      <c r="A56" s="166"/>
      <c r="J56" s="217"/>
      <c r="K56" s="217"/>
    </row>
    <row r="57" spans="1:12" x14ac:dyDescent="0.3">
      <c r="A57" s="166"/>
    </row>
  </sheetData>
  <mergeCells count="3">
    <mergeCell ref="H49:H51"/>
    <mergeCell ref="G4:I4"/>
    <mergeCell ref="A1:I2"/>
  </mergeCells>
  <pageMargins left="0.511811024" right="0.511811024" top="0.78740157499999996" bottom="0.78740157499999996" header="0.31496062000000002" footer="0.31496062000000002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BP</vt:lpstr>
      <vt:lpstr>DRE</vt:lpstr>
      <vt:lpstr>DRA</vt:lpstr>
      <vt:lpstr>DMPL</vt:lpstr>
      <vt:lpstr>DFC</vt:lpstr>
      <vt:lpstr>DVA</vt:lpstr>
      <vt:lpstr>BP!Area_de_impressao</vt:lpstr>
      <vt:lpstr>DFC!Area_de_impressao</vt:lpstr>
      <vt:lpstr>DRE!Area_de_impressao</vt:lpstr>
      <vt:lpstr>DVA!Area_de_impressao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Narayana Dutra</dc:creator>
  <cp:lastModifiedBy>Ana Maria De Sena</cp:lastModifiedBy>
  <cp:lastPrinted>2020-11-25T18:14:02Z</cp:lastPrinted>
  <dcterms:created xsi:type="dcterms:W3CDTF">2018-11-09T19:08:34Z</dcterms:created>
  <dcterms:modified xsi:type="dcterms:W3CDTF">2023-03-17T13:46:39Z</dcterms:modified>
</cp:coreProperties>
</file>