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ntabilidade\Demonstrações Contábeis\1. Demonstrações\2022\"/>
    </mc:Choice>
  </mc:AlternateContent>
  <bookViews>
    <workbookView xWindow="0" yWindow="0" windowWidth="28800" windowHeight="11835" tabRatio="708"/>
  </bookViews>
  <sheets>
    <sheet name="BP" sheetId="1" r:id="rId1"/>
    <sheet name="DRE" sheetId="3" r:id="rId2"/>
    <sheet name="DRA" sheetId="4" r:id="rId3"/>
    <sheet name="DMPL" sheetId="5" r:id="rId4"/>
    <sheet name="DFC" sheetId="6" r:id="rId5"/>
    <sheet name="DVA" sheetId="10" r:id="rId6"/>
  </sheets>
  <definedNames>
    <definedName name="_xlnm.Print_Area" localSheetId="0">BP!$A$1:$U$34</definedName>
    <definedName name="_xlnm.Print_Area" localSheetId="4">DFC!$A$1:$H$54</definedName>
    <definedName name="_xlnm.Print_Area" localSheetId="1">DRE!$A$1:$H$38</definedName>
    <definedName name="_xlnm.Print_Area" localSheetId="5">DVA!$A$1:$I$47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6" l="1"/>
  <c r="D51" i="6" s="1"/>
  <c r="D28" i="6" l="1"/>
  <c r="D27" i="6"/>
  <c r="D24" i="6"/>
  <c r="D23" i="6"/>
  <c r="D21" i="6"/>
  <c r="D20" i="6"/>
  <c r="D19" i="6"/>
  <c r="N7" i="5" l="1"/>
  <c r="N17" i="5" l="1"/>
  <c r="F10" i="4"/>
  <c r="F57" i="6" l="1"/>
  <c r="F55" i="6"/>
  <c r="L11" i="5"/>
  <c r="N15" i="5" l="1"/>
  <c r="N16" i="5"/>
  <c r="L18" i="5"/>
  <c r="J18" i="5"/>
  <c r="F33" i="3" l="1"/>
  <c r="H57" i="6" l="1"/>
  <c r="H55" i="6"/>
  <c r="J19" i="5"/>
  <c r="L12" i="5"/>
  <c r="N10" i="5"/>
  <c r="N8" i="5"/>
  <c r="N9" i="5"/>
  <c r="J11" i="5"/>
  <c r="J12" i="5" s="1"/>
  <c r="H33" i="3"/>
  <c r="L19" i="5"/>
  <c r="F18" i="5"/>
  <c r="F19" i="5" s="1"/>
  <c r="H18" i="5"/>
  <c r="H19" i="5" s="1"/>
  <c r="G48" i="10"/>
  <c r="I48" i="10"/>
  <c r="U34" i="1"/>
  <c r="S34" i="1"/>
  <c r="H8" i="4"/>
  <c r="H12" i="4" s="1"/>
  <c r="F8" i="4"/>
  <c r="F12" i="4" s="1"/>
  <c r="G55" i="6"/>
  <c r="H11" i="5"/>
  <c r="H12" i="5" s="1"/>
  <c r="F11" i="5"/>
  <c r="F12" i="5" s="1"/>
  <c r="N11" i="5" l="1"/>
  <c r="N12" i="5" s="1"/>
  <c r="N18" i="5"/>
  <c r="N19" i="5" s="1"/>
</calcChain>
</file>

<file path=xl/sharedStrings.xml><?xml version="1.0" encoding="utf-8"?>
<sst xmlns="http://schemas.openxmlformats.org/spreadsheetml/2006/main" count="222" uniqueCount="175">
  <si>
    <t>As notas explicativas são parte integrante das demonstrações financeiras.</t>
  </si>
  <si>
    <t>Total do Ativo</t>
  </si>
  <si>
    <t>Total do ativo não circulante</t>
  </si>
  <si>
    <t>Intangível</t>
  </si>
  <si>
    <t>Imobilizado Líquido</t>
  </si>
  <si>
    <t>Investimentos</t>
  </si>
  <si>
    <t>Outros Valores a Receber</t>
  </si>
  <si>
    <t>Contas a Receber</t>
  </si>
  <si>
    <t>Realizável a longo prazo</t>
  </si>
  <si>
    <t>Não Circulante</t>
  </si>
  <si>
    <t>Total do ativo circulante</t>
  </si>
  <si>
    <t>Despesas Antecipadas</t>
  </si>
  <si>
    <t>Estoques</t>
  </si>
  <si>
    <t>Outros Créditos</t>
  </si>
  <si>
    <t>Caixa e Equivalentes de Caixa</t>
  </si>
  <si>
    <t>Circulante</t>
  </si>
  <si>
    <t>Consolidado</t>
  </si>
  <si>
    <t>Nota</t>
  </si>
  <si>
    <t>Ativo</t>
  </si>
  <si>
    <t>Total do Passivo e Patrimônio Líquido</t>
  </si>
  <si>
    <t>Total do patrimônio líquido</t>
  </si>
  <si>
    <t>Prejuízos acumulados</t>
  </si>
  <si>
    <t>Créditos para aumento de capital</t>
  </si>
  <si>
    <t>Capital Social</t>
  </si>
  <si>
    <t>Total do passivo</t>
  </si>
  <si>
    <t>Total do passivo não circulante</t>
  </si>
  <si>
    <t>Provisão para contingências</t>
  </si>
  <si>
    <t>Contas a Pagar</t>
  </si>
  <si>
    <t>Total do passivo circulante</t>
  </si>
  <si>
    <t>Outras Obrigações</t>
  </si>
  <si>
    <t>Provisões</t>
  </si>
  <si>
    <t>Fornecedores</t>
  </si>
  <si>
    <t>Lucro/(Prejuízo) líquido por ação (em R$)</t>
  </si>
  <si>
    <t>Lucro/(Prejuízo) líquido do exercício</t>
  </si>
  <si>
    <t>IRPJ e CSLL</t>
  </si>
  <si>
    <t>Lucro/(Prejuízo) antes dos tributos</t>
  </si>
  <si>
    <t>Despesas financeiras</t>
  </si>
  <si>
    <t>Receitas financeiras</t>
  </si>
  <si>
    <t>Lucro/(Prejuízo) antes das receitas e despesas financeiras</t>
  </si>
  <si>
    <t>Outras (despesas)/receitas operacionais</t>
  </si>
  <si>
    <t>(Provisões)/Reversões para passivos contingentes</t>
  </si>
  <si>
    <t>Despesas tributárias</t>
  </si>
  <si>
    <t>Perdas pela Não Recuperabilidade de Ativos</t>
  </si>
  <si>
    <t>(Despesas)/Receitas operacionais</t>
  </si>
  <si>
    <t>Lucro Bruto</t>
  </si>
  <si>
    <t>Custos operacionais</t>
  </si>
  <si>
    <t>Receita Líquida dos serviços</t>
  </si>
  <si>
    <t>Descrição</t>
  </si>
  <si>
    <t>Resultado Abrangente Consolidado do Período</t>
  </si>
  <si>
    <t>Outros Resultados Abrangentes</t>
  </si>
  <si>
    <t>As notas explicativas são parte integrante das demonstrações financeiras</t>
  </si>
  <si>
    <t>Ajustes de Exercícios Anteriores</t>
  </si>
  <si>
    <t>Total do Patrimônio Líquido</t>
  </si>
  <si>
    <t>Variação de Caixa e Equivalentes de Caixa</t>
  </si>
  <si>
    <t>Aumento (redução) líquido de caixa e equivalentes de caixa</t>
  </si>
  <si>
    <t>Caixa líquido das atividades de financiamento</t>
  </si>
  <si>
    <t>Crédito para aumento de capital</t>
  </si>
  <si>
    <t>Fluxos de caixa das atividades de financiamento</t>
  </si>
  <si>
    <t>Caixa líquido aplicado nas atividades de investimento</t>
  </si>
  <si>
    <t>Aquisições de imobilizado</t>
  </si>
  <si>
    <t>Fluxos de caixa das atividades de investimento</t>
  </si>
  <si>
    <t>Caixa líquido gerado pelas atividades operacionais</t>
  </si>
  <si>
    <t>Imposto de renda e contribuição social pagos</t>
  </si>
  <si>
    <t>Caixa gerado pelas operações</t>
  </si>
  <si>
    <t>Outros passivos não circulantes</t>
  </si>
  <si>
    <t>Aumento (Redução) de Passivos</t>
  </si>
  <si>
    <t>Outros ativos não circulantes</t>
  </si>
  <si>
    <t>Despesas antecipadas</t>
  </si>
  <si>
    <t>Outros créditos</t>
  </si>
  <si>
    <t>Redução (Aumento) de Ativos</t>
  </si>
  <si>
    <t>Despesas de atualização monetária</t>
  </si>
  <si>
    <t>Depreciação e amortização</t>
  </si>
  <si>
    <t>Ajustes do Lucro Líquido</t>
  </si>
  <si>
    <t>Prejuízo antes do imposto de renda e da contribuição social</t>
  </si>
  <si>
    <t>Fluxos de caixa das atividades operacionais</t>
  </si>
  <si>
    <t>Lucros retidos / Prejuízo do exercício</t>
  </si>
  <si>
    <t>8.4.1</t>
  </si>
  <si>
    <t>Remuneração de capitais próprios</t>
  </si>
  <si>
    <t>8.4</t>
  </si>
  <si>
    <t>Aluguéis</t>
  </si>
  <si>
    <t>8.3.2</t>
  </si>
  <si>
    <t>Juros e Correção Monetária</t>
  </si>
  <si>
    <t>8.3.1</t>
  </si>
  <si>
    <t>Remuneração de capitais de terceiros</t>
  </si>
  <si>
    <t>8.3</t>
  </si>
  <si>
    <t>Impostos, taxas e contribuições</t>
  </si>
  <si>
    <t>8.2.1</t>
  </si>
  <si>
    <t>8.2</t>
  </si>
  <si>
    <t>Benefícios</t>
  </si>
  <si>
    <t>8.1.2</t>
  </si>
  <si>
    <t xml:space="preserve">Remuneração Direta e encargos sociais </t>
  </si>
  <si>
    <t>8.1.1</t>
  </si>
  <si>
    <t>Pessoal</t>
  </si>
  <si>
    <t>8.1</t>
  </si>
  <si>
    <t>Valor adicionado distribuido</t>
  </si>
  <si>
    <t>Valor adicionado a distribuir</t>
  </si>
  <si>
    <t>Outras</t>
  </si>
  <si>
    <t>6.2</t>
  </si>
  <si>
    <t>6.1</t>
  </si>
  <si>
    <t>Valor adicionado recebido em transferência</t>
  </si>
  <si>
    <t>Valor adicionado líquido</t>
  </si>
  <si>
    <t>4.2</t>
  </si>
  <si>
    <t>4.1</t>
  </si>
  <si>
    <t>Retenções</t>
  </si>
  <si>
    <t>Valor adicionado bruto</t>
  </si>
  <si>
    <t>2.3</t>
  </si>
  <si>
    <t>Perda / Recuperação de valores ativos</t>
  </si>
  <si>
    <t>2.2</t>
  </si>
  <si>
    <t>Materiais, energia, serviços de terceiros e outros</t>
  </si>
  <si>
    <t>2.1</t>
  </si>
  <si>
    <t>Insumos adquiridos de terceiros</t>
  </si>
  <si>
    <t>Provisão para créditos de liquidação duvidosa</t>
  </si>
  <si>
    <t>1.2</t>
  </si>
  <si>
    <t>Vendas de mercadoria, produtos e serviços</t>
  </si>
  <si>
    <t>1.1</t>
  </si>
  <si>
    <t>Receitas</t>
  </si>
  <si>
    <t>Passivo a descoberto</t>
  </si>
  <si>
    <t>Mutações do período</t>
  </si>
  <si>
    <t>Resultado do Período</t>
  </si>
  <si>
    <t>Caixa e equivalentes de caixa no início do período</t>
  </si>
  <si>
    <t>Caixa e equivalentes de caixa no final do período</t>
  </si>
  <si>
    <t>DEMONSTRAÇÕES DO FLUXO DE CAIXA</t>
  </si>
  <si>
    <t>DEMONSTRAÇÕES DO VALOR ADICIONADO</t>
  </si>
  <si>
    <t>DEMONSTRAÇÃO DO RESULTADO ABRANGENTE</t>
  </si>
  <si>
    <t>DEMONSTRAÇÃO DO RESULTADO DO EXERCÍCIO</t>
  </si>
  <si>
    <t>BALANÇO PATRIMONIAL</t>
  </si>
  <si>
    <t>DEMONSTRAÇÕES DAS MUTAÇÕES DO PATRIMÔNIO LÍQUIDO</t>
  </si>
  <si>
    <t>112.03.1.08.    .   -0</t>
  </si>
  <si>
    <t>112.03.1.04.0002.   -0</t>
  </si>
  <si>
    <t>Perdas pela não Recuperabilidade de Ativos</t>
  </si>
  <si>
    <t>Provisões para Contingências</t>
  </si>
  <si>
    <t>Baixas de Imobilizado</t>
  </si>
  <si>
    <t>Despesas administrativas e gerais</t>
  </si>
  <si>
    <t>Ganhos/Perdas Atuariais em planos de pensão</t>
  </si>
  <si>
    <t>Ajustes de Avaliação Patrimonial</t>
  </si>
  <si>
    <t xml:space="preserve">Período de três meses findos em 31 de março de </t>
  </si>
  <si>
    <t>Tributos a Compensar</t>
  </si>
  <si>
    <t xml:space="preserve">Depósitos/Bloqueios judiciais e Contratuais </t>
  </si>
  <si>
    <t>Obrigações Trabalhistas</t>
  </si>
  <si>
    <t>Obrigações Fiscais e Previdenciárias</t>
  </si>
  <si>
    <t>Obrigações Societárias</t>
  </si>
  <si>
    <t>Outros Passivos</t>
  </si>
  <si>
    <t>Despesas para créditos de liquidação duvidosa</t>
  </si>
  <si>
    <t>Em 31 de dezembro de 2020</t>
  </si>
  <si>
    <t>Em 31 de março de 2021</t>
  </si>
  <si>
    <t>Contas a receber</t>
  </si>
  <si>
    <t>Tributos a Compensar/Recuperar</t>
  </si>
  <si>
    <t>Custo dos produtos, das mercadorias e dos serviços vendidos</t>
  </si>
  <si>
    <t xml:space="preserve">Outras </t>
  </si>
  <si>
    <t>2.4</t>
  </si>
  <si>
    <t>8.1.3</t>
  </si>
  <si>
    <t>FGTS</t>
  </si>
  <si>
    <t>31 de dezembro 2021</t>
  </si>
  <si>
    <t>31 de março de 2022</t>
  </si>
  <si>
    <t>Em 31 de dezembro de 2021</t>
  </si>
  <si>
    <t>Em 31 de março de 2022</t>
  </si>
  <si>
    <t>Adiantamentos para Futuro Aumento de Capital</t>
  </si>
  <si>
    <t>Aquisições do Intangível</t>
  </si>
  <si>
    <t>19.b</t>
  </si>
  <si>
    <t>Capital social (Nota 17)</t>
  </si>
  <si>
    <t>Ajustes de Avaliação Patrimonial (Nota 20)</t>
  </si>
  <si>
    <t>Adiantamentos para Aumento de Capital (Nota 18)</t>
  </si>
  <si>
    <t>19.a</t>
  </si>
  <si>
    <t>Lucro/Prejuízo líquido do período</t>
  </si>
  <si>
    <t>22/23</t>
  </si>
  <si>
    <t>13/14</t>
  </si>
  <si>
    <t>13/16</t>
  </si>
  <si>
    <t>Lucros/ (Prejuízos)  acumulados (Nota 19)</t>
  </si>
  <si>
    <t>Passivo e Passivo a descoberto</t>
  </si>
  <si>
    <t>Provisões (reversão) para contingências judiciais</t>
  </si>
  <si>
    <t>Provisões (reversão) para perdas com créditos esperadas</t>
  </si>
  <si>
    <t>18.a</t>
  </si>
  <si>
    <t>18.b</t>
  </si>
  <si>
    <t xml:space="preserve">Nota 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</si>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</sst>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64" formatCode="#,##0,"/>
    <numFmt numFmtId="165" formatCode="#,##0;\(#,##0,\)"/>
    <numFmt numFmtId="166" formatCode="#,##0.00000,"/>
    <numFmt numFmtId="167" formatCode="_-* #,##0_-;\-* #,##0_-;_-* &quot;-&quot;??_-;_-@_-"/>
    <numFmt numFmtId="168" formatCode="_-* #,##0.0000_-;\-* #,##0.0000_-;_-* &quot;-&quot;??_-;_-@_-"/>
    <numFmt numFmtId="169" formatCode="#,##0,;\(#,##0,\)"/>
    <numFmt numFmtId="170" formatCode="#,##0.00_ ;\-#,##0.00\ "/>
    <numFmt numFmtId="171" formatCode="_-* #,##0,;\(#,##0,\);_-* &quot;-&quot;??_-;_-@_-"/>
    <numFmt numFmtId="172" formatCode="00000"/>
    <numFmt numFmtId="173" formatCode="_-* #,##0.0000_-;\(#,##0.0000\);_-* &quot;-&quot;??_-;_-@_-"/>
    <numFmt numFmtId="174" formatCode="#,##0.000,;\(#,##0.000,\)"/>
    <numFmt numFmtId="175" formatCode="0.000"/>
    <numFmt numFmtId="176" formatCode="#,##0.00,;\(#,##0.00,\)"/>
  </numFmts>
  <fonts count="28" x14ac:knownFonts="1"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10"/>
      <color theme="0"/>
      <name val="Trebuchet MS"/>
      <family val="2"/>
    </font>
    <font>
      <b/>
      <sz val="11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</font>
    <font>
      <b/>
      <sz val="10"/>
      <color rgb="FF000000"/>
      <name val="Trebuchet MS"/>
      <family val="2"/>
    </font>
    <font>
      <b/>
      <sz val="10"/>
      <name val="Arial"/>
      <family val="2"/>
    </font>
    <font>
      <b/>
      <sz val="10.5"/>
      <name val="Trebuchet MS"/>
      <family val="2"/>
    </font>
    <font>
      <sz val="9"/>
      <color rgb="FF000000"/>
      <name val="Trebuchet MS"/>
      <family val="2"/>
    </font>
    <font>
      <b/>
      <sz val="11"/>
      <color theme="1"/>
      <name val="Calibri"/>
      <family val="2"/>
      <scheme val="minor"/>
    </font>
    <font>
      <sz val="10"/>
      <color rgb="FFFF0000"/>
      <name val="Trebuchet MS"/>
      <family val="2"/>
    </font>
    <font>
      <b/>
      <sz val="10"/>
      <color rgb="FFFF0000"/>
      <name val="Trebuchet MS"/>
      <family val="2"/>
    </font>
    <font>
      <sz val="9"/>
      <color rgb="FFFF0000"/>
      <name val="Trebuchet MS"/>
      <family val="2"/>
    </font>
    <font>
      <sz val="8"/>
      <color rgb="FFFF0000"/>
      <name val="Trebuchet M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1">
    <xf numFmtId="0" fontId="0" fillId="0" borderId="0" xfId="0"/>
    <xf numFmtId="171" fontId="10" fillId="0" borderId="0" xfId="7" applyNumberFormat="1" applyFont="1" applyFill="1" applyAlignment="1">
      <alignment horizontal="right" vertical="center"/>
    </xf>
    <xf numFmtId="171" fontId="6" fillId="0" borderId="0" xfId="7" applyNumberFormat="1" applyFill="1" applyAlignment="1">
      <alignment vertical="center"/>
    </xf>
    <xf numFmtId="0" fontId="6" fillId="0" borderId="0" xfId="7" applyFill="1"/>
    <xf numFmtId="171" fontId="17" fillId="0" borderId="0" xfId="7" applyNumberFormat="1" applyFont="1" applyFill="1" applyAlignment="1">
      <alignment horizontal="right" vertical="center"/>
    </xf>
    <xf numFmtId="171" fontId="19" fillId="0" borderId="1" xfId="7" applyNumberFormat="1" applyFont="1" applyFill="1" applyBorder="1" applyAlignment="1">
      <alignment horizontal="right" vertical="center"/>
    </xf>
    <xf numFmtId="171" fontId="6" fillId="0" borderId="0" xfId="0" applyNumberFormat="1" applyFont="1" applyFill="1"/>
    <xf numFmtId="0" fontId="10" fillId="0" borderId="0" xfId="9" applyNumberFormat="1" applyFont="1" applyFill="1" applyAlignment="1">
      <alignment horizontal="center" vertical="center"/>
    </xf>
    <xf numFmtId="0" fontId="18" fillId="0" borderId="0" xfId="7" applyFont="1" applyFill="1" applyAlignment="1">
      <alignment vertical="center"/>
    </xf>
    <xf numFmtId="171" fontId="19" fillId="0" borderId="0" xfId="7" applyNumberFormat="1" applyFont="1" applyFill="1" applyBorder="1" applyAlignment="1">
      <alignment horizontal="right" vertical="center"/>
    </xf>
    <xf numFmtId="169" fontId="11" fillId="0" borderId="0" xfId="6" applyNumberFormat="1" applyFont="1" applyFill="1"/>
    <xf numFmtId="0" fontId="6" fillId="0" borderId="0" xfId="1" applyFill="1"/>
    <xf numFmtId="0" fontId="14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horizontal="right" vertical="center" indent="1"/>
    </xf>
    <xf numFmtId="0" fontId="10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5" applyNumberFormat="1" applyFont="1" applyFill="1" applyAlignment="1">
      <alignment horizontal="center" vertical="center"/>
    </xf>
    <xf numFmtId="166" fontId="6" fillId="0" borderId="0" xfId="3" applyNumberFormat="1" applyFont="1" applyFill="1"/>
    <xf numFmtId="0" fontId="6" fillId="0" borderId="0" xfId="3" applyFont="1" applyFill="1" applyAlignment="1">
      <alignment horizontal="left" vertical="center" indent="1"/>
    </xf>
    <xf numFmtId="164" fontId="6" fillId="0" borderId="0" xfId="2" applyNumberFormat="1" applyFill="1" applyAlignment="1">
      <alignment horizontal="right" vertical="center"/>
    </xf>
    <xf numFmtId="0" fontId="0" fillId="0" borderId="0" xfId="3" applyFont="1" applyFill="1" applyAlignment="1">
      <alignment horizontal="left" vertical="center" indent="1"/>
    </xf>
    <xf numFmtId="164" fontId="6" fillId="0" borderId="0" xfId="2" applyNumberFormat="1" applyFill="1"/>
    <xf numFmtId="0" fontId="6" fillId="0" borderId="0" xfId="3" applyFont="1" applyFill="1" applyAlignment="1">
      <alignment horizontal="left" vertical="center" indent="3"/>
    </xf>
    <xf numFmtId="0" fontId="10" fillId="0" borderId="1" xfId="3" applyFont="1" applyFill="1" applyBorder="1" applyAlignment="1">
      <alignment vertical="center"/>
    </xf>
    <xf numFmtId="164" fontId="10" fillId="0" borderId="1" xfId="2" applyNumberFormat="1" applyFont="1" applyFill="1" applyBorder="1" applyAlignment="1">
      <alignment horizontal="right" vertical="center"/>
    </xf>
    <xf numFmtId="0" fontId="11" fillId="0" borderId="0" xfId="5" applyNumberFormat="1" applyFont="1" applyFill="1" applyAlignment="1">
      <alignment horizontal="center" vertical="center"/>
    </xf>
    <xf numFmtId="164" fontId="6" fillId="0" borderId="0" xfId="3" applyNumberFormat="1" applyFont="1" applyFill="1" applyAlignment="1">
      <alignment horizontal="right" vertical="center"/>
    </xf>
    <xf numFmtId="0" fontId="6" fillId="0" borderId="0" xfId="1" applyFill="1" applyAlignment="1">
      <alignment horizontal="center"/>
    </xf>
    <xf numFmtId="164" fontId="10" fillId="0" borderId="0" xfId="2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left" vertical="center" indent="2"/>
    </xf>
    <xf numFmtId="164" fontId="6" fillId="0" borderId="0" xfId="1" applyNumberFormat="1" applyFill="1"/>
    <xf numFmtId="165" fontId="6" fillId="0" borderId="0" xfId="2" applyNumberFormat="1" applyFill="1" applyAlignment="1">
      <alignment horizontal="right" vertical="center"/>
    </xf>
    <xf numFmtId="165" fontId="6" fillId="0" borderId="0" xfId="2" applyNumberFormat="1" applyFill="1"/>
    <xf numFmtId="165" fontId="10" fillId="0" borderId="1" xfId="2" applyNumberFormat="1" applyFont="1" applyFill="1" applyBorder="1" applyAlignment="1">
      <alignment horizontal="right" vertical="center"/>
    </xf>
    <xf numFmtId="167" fontId="6" fillId="0" borderId="0" xfId="2" applyNumberFormat="1" applyFill="1" applyAlignment="1">
      <alignment horizontal="right" vertical="center"/>
    </xf>
    <xf numFmtId="167" fontId="6" fillId="0" borderId="0" xfId="2" applyNumberFormat="1" applyFill="1"/>
    <xf numFmtId="0" fontId="10" fillId="0" borderId="1" xfId="3" applyFont="1" applyFill="1" applyBorder="1" applyAlignment="1">
      <alignment horizontal="center" vertical="center"/>
    </xf>
    <xf numFmtId="164" fontId="10" fillId="0" borderId="0" xfId="4" applyNumberFormat="1" applyFont="1" applyFill="1" applyAlignment="1">
      <alignment horizontal="center" vertical="center"/>
    </xf>
    <xf numFmtId="164" fontId="0" fillId="0" borderId="0" xfId="2" applyNumberFormat="1" applyFont="1" applyFill="1"/>
    <xf numFmtId="0" fontId="4" fillId="0" borderId="0" xfId="3" applyFont="1" applyFill="1" applyAlignment="1">
      <alignment vertical="center"/>
    </xf>
    <xf numFmtId="41" fontId="6" fillId="0" borderId="0" xfId="4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right" vertical="center"/>
    </xf>
    <xf numFmtId="0" fontId="4" fillId="0" borderId="0" xfId="1" applyFont="1" applyFill="1"/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43" fontId="6" fillId="0" borderId="0" xfId="1" applyNumberFormat="1" applyFill="1"/>
    <xf numFmtId="169" fontId="6" fillId="0" borderId="0" xfId="6" applyNumberFormat="1" applyFill="1"/>
    <xf numFmtId="169" fontId="6" fillId="0" borderId="0" xfId="4" applyNumberFormat="1" applyFont="1" applyFill="1" applyAlignment="1">
      <alignment vertical="center"/>
    </xf>
    <xf numFmtId="169" fontId="11" fillId="0" borderId="0" xfId="6" applyNumberFormat="1" applyFont="1" applyFill="1" applyAlignment="1">
      <alignment horizontal="right" vertical="center"/>
    </xf>
    <xf numFmtId="169" fontId="10" fillId="0" borderId="2" xfId="2" applyNumberFormat="1" applyFont="1" applyFill="1" applyBorder="1"/>
    <xf numFmtId="169" fontId="6" fillId="0" borderId="0" xfId="3" applyNumberFormat="1" applyFont="1" applyFill="1"/>
    <xf numFmtId="169" fontId="12" fillId="0" borderId="2" xfId="2" applyNumberFormat="1" applyFont="1" applyFill="1" applyBorder="1"/>
    <xf numFmtId="165" fontId="6" fillId="0" borderId="0" xfId="1" applyNumberFormat="1" applyFill="1"/>
    <xf numFmtId="0" fontId="6" fillId="0" borderId="0" xfId="1" quotePrefix="1" applyFill="1"/>
    <xf numFmtId="170" fontId="6" fillId="0" borderId="0" xfId="1" applyNumberFormat="1" applyFill="1"/>
    <xf numFmtId="0" fontId="5" fillId="0" borderId="1" xfId="0" applyFont="1" applyFill="1" applyBorder="1" applyAlignment="1">
      <alignment vertical="center"/>
    </xf>
    <xf numFmtId="169" fontId="11" fillId="0" borderId="0" xfId="6" applyNumberFormat="1" applyFont="1" applyFill="1" applyBorder="1" applyAlignment="1">
      <alignment horizontal="right" vertical="center"/>
    </xf>
    <xf numFmtId="169" fontId="12" fillId="0" borderId="0" xfId="2" applyNumberFormat="1" applyFont="1" applyFill="1" applyBorder="1"/>
    <xf numFmtId="169" fontId="11" fillId="0" borderId="0" xfId="6" applyNumberFormat="1" applyFont="1" applyFill="1" applyBorder="1"/>
    <xf numFmtId="164" fontId="6" fillId="0" borderId="0" xfId="6" applyNumberFormat="1" applyFont="1" applyFill="1" applyBorder="1" applyAlignment="1">
      <alignment horizontal="right" vertical="center"/>
    </xf>
    <xf numFmtId="165" fontId="6" fillId="0" borderId="0" xfId="6" applyNumberFormat="1" applyFont="1" applyFill="1" applyBorder="1" applyAlignment="1">
      <alignment horizontal="right" vertical="center"/>
    </xf>
    <xf numFmtId="165" fontId="10" fillId="0" borderId="1" xfId="6" applyNumberFormat="1" applyFont="1" applyFill="1" applyBorder="1" applyAlignment="1">
      <alignment horizontal="right" vertical="center"/>
    </xf>
    <xf numFmtId="164" fontId="10" fillId="0" borderId="1" xfId="6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center" indent="1"/>
    </xf>
    <xf numFmtId="43" fontId="6" fillId="0" borderId="0" xfId="14" applyFont="1" applyFill="1" applyAlignment="1">
      <alignment horizontal="right" vertical="center"/>
    </xf>
    <xf numFmtId="43" fontId="6" fillId="0" borderId="0" xfId="14" applyFont="1" applyFill="1"/>
    <xf numFmtId="0" fontId="6" fillId="0" borderId="0" xfId="1" applyFont="1" applyFill="1"/>
    <xf numFmtId="0" fontId="6" fillId="0" borderId="0" xfId="1" applyFont="1" applyFill="1" applyAlignment="1">
      <alignment horizontal="center"/>
    </xf>
    <xf numFmtId="164" fontId="6" fillId="0" borderId="0" xfId="2" applyNumberFormat="1" applyFont="1" applyFill="1" applyAlignment="1">
      <alignment horizontal="right" vertical="center"/>
    </xf>
    <xf numFmtId="166" fontId="6" fillId="0" borderId="0" xfId="3" applyNumberFormat="1" applyFont="1" applyFill="1" applyAlignment="1">
      <alignment horizontal="right"/>
    </xf>
    <xf numFmtId="0" fontId="6" fillId="0" borderId="0" xfId="5" applyNumberFormat="1" applyFont="1" applyFill="1" applyAlignment="1">
      <alignment horizontal="right" vertical="center"/>
    </xf>
    <xf numFmtId="0" fontId="6" fillId="0" borderId="0" xfId="1" applyFill="1" applyAlignment="1">
      <alignment horizontal="right"/>
    </xf>
    <xf numFmtId="0" fontId="26" fillId="0" borderId="0" xfId="7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169" fontId="5" fillId="0" borderId="1" xfId="4" applyNumberFormat="1" applyFont="1" applyFill="1" applyBorder="1" applyAlignment="1">
      <alignment horizontal="right" vertical="center"/>
    </xf>
    <xf numFmtId="169" fontId="5" fillId="0" borderId="0" xfId="1" applyNumberFormat="1" applyFont="1" applyFill="1" applyAlignment="1">
      <alignment vertical="center"/>
    </xf>
    <xf numFmtId="169" fontId="5" fillId="0" borderId="0" xfId="1" applyNumberFormat="1" applyFont="1" applyFill="1" applyAlignment="1">
      <alignment horizontal="right" vertical="center"/>
    </xf>
    <xf numFmtId="169" fontId="5" fillId="0" borderId="4" xfId="1" applyNumberFormat="1" applyFont="1" applyFill="1" applyBorder="1" applyAlignment="1">
      <alignment horizontal="right" vertical="center"/>
    </xf>
    <xf numFmtId="169" fontId="4" fillId="0" borderId="0" xfId="4" applyNumberFormat="1" applyFont="1" applyFill="1" applyAlignment="1">
      <alignment horizontal="right" vertical="center"/>
    </xf>
    <xf numFmtId="169" fontId="4" fillId="0" borderId="0" xfId="1" applyNumberFormat="1" applyFont="1" applyFill="1" applyAlignment="1">
      <alignment vertical="center"/>
    </xf>
    <xf numFmtId="16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left" wrapText="1" indent="1"/>
    </xf>
    <xf numFmtId="43" fontId="6" fillId="0" borderId="0" xfId="6" applyFill="1"/>
    <xf numFmtId="0" fontId="8" fillId="0" borderId="5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169" fontId="8" fillId="0" borderId="5" xfId="4" applyNumberFormat="1" applyFont="1" applyFill="1" applyBorder="1" applyAlignment="1">
      <alignment horizontal="right" vertical="center"/>
    </xf>
    <xf numFmtId="169" fontId="8" fillId="0" borderId="0" xfId="4" applyNumberFormat="1" applyFont="1" applyFill="1" applyAlignment="1">
      <alignment horizontal="right" vertical="center"/>
    </xf>
    <xf numFmtId="169" fontId="8" fillId="0" borderId="3" xfId="4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6" xfId="1" applyFont="1" applyFill="1" applyBorder="1" applyAlignment="1">
      <alignment horizontal="right"/>
    </xf>
    <xf numFmtId="164" fontId="4" fillId="0" borderId="0" xfId="1" applyNumberFormat="1" applyFont="1" applyFill="1"/>
    <xf numFmtId="0" fontId="5" fillId="0" borderId="0" xfId="1" applyFont="1" applyFill="1" applyAlignment="1">
      <alignment horizontal="right"/>
    </xf>
    <xf numFmtId="169" fontId="6" fillId="0" borderId="0" xfId="1" applyNumberFormat="1" applyFill="1"/>
    <xf numFmtId="0" fontId="5" fillId="0" borderId="4" xfId="1" applyFont="1" applyFill="1" applyBorder="1" applyAlignment="1">
      <alignment vertical="center"/>
    </xf>
    <xf numFmtId="169" fontId="5" fillId="0" borderId="4" xfId="4" applyNumberFormat="1" applyFont="1" applyFill="1" applyBorder="1" applyAlignment="1">
      <alignment horizontal="right" vertical="center"/>
    </xf>
    <xf numFmtId="169" fontId="5" fillId="0" borderId="4" xfId="3" applyNumberFormat="1" applyFont="1" applyFill="1" applyBorder="1" applyAlignment="1">
      <alignment horizontal="right" vertical="center"/>
    </xf>
    <xf numFmtId="169" fontId="4" fillId="0" borderId="0" xfId="4" applyNumberFormat="1" applyFont="1" applyFill="1" applyAlignment="1">
      <alignment horizontal="center" vertical="center"/>
    </xf>
    <xf numFmtId="169" fontId="4" fillId="0" borderId="0" xfId="1" applyNumberFormat="1" applyFont="1" applyFill="1" applyAlignment="1">
      <alignment horizontal="center" vertical="center"/>
    </xf>
    <xf numFmtId="0" fontId="0" fillId="0" borderId="0" xfId="1" applyFont="1" applyFill="1" applyAlignment="1">
      <alignment horizontal="left" vertical="center" indent="1"/>
    </xf>
    <xf numFmtId="176" fontId="6" fillId="0" borderId="0" xfId="1" applyNumberFormat="1" applyFill="1"/>
    <xf numFmtId="175" fontId="6" fillId="0" borderId="0" xfId="1" applyNumberFormat="1" applyFill="1"/>
    <xf numFmtId="174" fontId="6" fillId="0" borderId="0" xfId="1" applyNumberFormat="1" applyFill="1"/>
    <xf numFmtId="0" fontId="8" fillId="0" borderId="3" xfId="1" applyFont="1" applyFill="1" applyBorder="1" applyAlignment="1">
      <alignment vertical="center"/>
    </xf>
    <xf numFmtId="169" fontId="8" fillId="0" borderId="2" xfId="4" applyNumberFormat="1" applyFont="1" applyFill="1" applyBorder="1" applyAlignment="1">
      <alignment horizontal="right" vertical="center"/>
    </xf>
    <xf numFmtId="165" fontId="5" fillId="0" borderId="1" xfId="14" applyNumberFormat="1" applyFont="1" applyFill="1" applyBorder="1" applyAlignment="1">
      <alignment horizontal="right" vertical="center"/>
    </xf>
    <xf numFmtId="0" fontId="7" fillId="0" borderId="0" xfId="1" applyFont="1" applyFill="1"/>
    <xf numFmtId="43" fontId="8" fillId="0" borderId="0" xfId="6" applyFont="1" applyFill="1"/>
    <xf numFmtId="0" fontId="8" fillId="0" borderId="0" xfId="1" applyFont="1" applyFill="1"/>
    <xf numFmtId="169" fontId="4" fillId="0" borderId="0" xfId="3" applyNumberFormat="1" applyFont="1" applyFill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Continuous" vertical="center"/>
    </xf>
    <xf numFmtId="0" fontId="12" fillId="0" borderId="0" xfId="1" applyFont="1" applyFill="1" applyBorder="1" applyAlignment="1">
      <alignment horizontal="centerContinuous" vertical="center"/>
    </xf>
    <xf numFmtId="0" fontId="12" fillId="0" borderId="0" xfId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0" fontId="10" fillId="0" borderId="0" xfId="4" applyNumberFormat="1" applyFont="1" applyFill="1" applyBorder="1" applyAlignment="1">
      <alignment horizontal="center" vertical="center" wrapText="1"/>
    </xf>
    <xf numFmtId="0" fontId="27" fillId="0" borderId="0" xfId="4" applyNumberFormat="1" applyFont="1" applyFill="1" applyBorder="1" applyAlignment="1">
      <alignment horizontal="right" vertical="center" wrapText="1"/>
    </xf>
    <xf numFmtId="0" fontId="6" fillId="0" borderId="0" xfId="4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horizontal="right" vertical="center" indent="1"/>
    </xf>
    <xf numFmtId="0" fontId="10" fillId="0" borderId="0" xfId="4" applyNumberFormat="1" applyFont="1" applyFill="1" applyAlignment="1">
      <alignment horizontal="center" vertical="center" wrapText="1"/>
    </xf>
    <xf numFmtId="0" fontId="12" fillId="0" borderId="0" xfId="4" applyNumberFormat="1" applyFont="1" applyFill="1" applyAlignment="1">
      <alignment horizontal="center" vertical="center" wrapText="1"/>
    </xf>
    <xf numFmtId="169" fontId="10" fillId="0" borderId="1" xfId="2" applyNumberFormat="1" applyFont="1" applyFill="1" applyBorder="1"/>
    <xf numFmtId="169" fontId="12" fillId="0" borderId="1" xfId="2" applyNumberFormat="1" applyFont="1" applyFill="1" applyBorder="1"/>
    <xf numFmtId="173" fontId="12" fillId="0" borderId="1" xfId="2" applyNumberFormat="1" applyFont="1" applyFill="1" applyBorder="1" applyAlignment="1">
      <alignment horizontal="right"/>
    </xf>
    <xf numFmtId="168" fontId="25" fillId="0" borderId="3" xfId="6" applyNumberFormat="1" applyFont="1" applyFill="1" applyBorder="1" applyAlignment="1">
      <alignment horizontal="center"/>
    </xf>
    <xf numFmtId="173" fontId="25" fillId="0" borderId="0" xfId="14" applyNumberFormat="1" applyFont="1" applyFill="1" applyBorder="1" applyAlignment="1">
      <alignment horizontal="center"/>
    </xf>
    <xf numFmtId="0" fontId="6" fillId="0" borderId="0" xfId="1" applyFill="1" applyBorder="1"/>
    <xf numFmtId="168" fontId="10" fillId="0" borderId="0" xfId="2" applyNumberFormat="1" applyFont="1" applyFill="1"/>
    <xf numFmtId="39" fontId="6" fillId="0" borderId="0" xfId="1" applyNumberFormat="1" applyFill="1"/>
    <xf numFmtId="0" fontId="12" fillId="0" borderId="0" xfId="1" applyFont="1" applyFill="1" applyAlignment="1">
      <alignment vertical="center"/>
    </xf>
    <xf numFmtId="0" fontId="12" fillId="0" borderId="2" xfId="1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 indent="1"/>
    </xf>
    <xf numFmtId="169" fontId="10" fillId="0" borderId="0" xfId="6" applyNumberFormat="1" applyFont="1" applyFill="1"/>
    <xf numFmtId="169" fontId="10" fillId="0" borderId="0" xfId="6" applyNumberFormat="1" applyFont="1" applyFill="1" applyBorder="1"/>
    <xf numFmtId="43" fontId="6" fillId="0" borderId="0" xfId="14" applyNumberFormat="1" applyFont="1" applyFill="1" applyAlignment="1">
      <alignment horizontal="right"/>
    </xf>
    <xf numFmtId="43" fontId="6" fillId="0" borderId="0" xfId="6" applyNumberFormat="1" applyFont="1" applyFill="1"/>
    <xf numFmtId="164" fontId="6" fillId="0" borderId="0" xfId="6" applyNumberFormat="1" applyFont="1" applyFill="1"/>
    <xf numFmtId="0" fontId="10" fillId="0" borderId="2" xfId="3" applyFont="1" applyFill="1" applyBorder="1" applyAlignment="1">
      <alignment vertical="center"/>
    </xf>
    <xf numFmtId="169" fontId="6" fillId="0" borderId="2" xfId="6" applyNumberFormat="1" applyFill="1" applyBorder="1"/>
    <xf numFmtId="169" fontId="6" fillId="0" borderId="0" xfId="6" applyNumberFormat="1" applyFill="1" applyBorder="1"/>
    <xf numFmtId="169" fontId="10" fillId="0" borderId="2" xfId="6" applyNumberFormat="1" applyFont="1" applyFill="1" applyBorder="1"/>
    <xf numFmtId="0" fontId="6" fillId="0" borderId="0" xfId="1" applyFill="1" applyAlignment="1">
      <alignment horizontal="left" indent="3"/>
    </xf>
    <xf numFmtId="0" fontId="25" fillId="0" borderId="0" xfId="3" applyFont="1" applyFill="1" applyAlignment="1">
      <alignment vertical="center"/>
    </xf>
    <xf numFmtId="167" fontId="6" fillId="0" borderId="0" xfId="6" applyNumberFormat="1" applyFill="1"/>
    <xf numFmtId="167" fontId="6" fillId="0" borderId="0" xfId="6" applyNumberFormat="1" applyFill="1" applyBorder="1"/>
    <xf numFmtId="43" fontId="6" fillId="0" borderId="0" xfId="6" applyFill="1" applyAlignment="1">
      <alignment horizontal="left" vertical="center"/>
    </xf>
    <xf numFmtId="0" fontId="12" fillId="0" borderId="0" xfId="1" applyFont="1" applyFill="1" applyBorder="1" applyAlignment="1">
      <alignment horizontal="center"/>
    </xf>
    <xf numFmtId="0" fontId="6" fillId="0" borderId="0" xfId="1" applyFill="1" applyAlignment="1">
      <alignment horizontal="left"/>
    </xf>
    <xf numFmtId="0" fontId="12" fillId="0" borderId="0" xfId="1" applyFont="1" applyFill="1"/>
    <xf numFmtId="0" fontId="11" fillId="0" borderId="0" xfId="1" applyFont="1" applyFill="1" applyAlignment="1">
      <alignment horizontal="left"/>
    </xf>
    <xf numFmtId="0" fontId="11" fillId="0" borderId="0" xfId="1" applyFont="1" applyFill="1"/>
    <xf numFmtId="167" fontId="12" fillId="0" borderId="0" xfId="6" applyNumberFormat="1" applyFont="1" applyFill="1" applyAlignment="1">
      <alignment horizontal="center"/>
    </xf>
    <xf numFmtId="167" fontId="10" fillId="0" borderId="0" xfId="6" applyNumberFormat="1" applyFont="1" applyFill="1" applyAlignment="1">
      <alignment horizontal="center" vertical="center"/>
    </xf>
    <xf numFmtId="167" fontId="12" fillId="0" borderId="0" xfId="6" applyNumberFormat="1" applyFont="1" applyFill="1" applyAlignment="1">
      <alignment horizontal="center" vertical="center"/>
    </xf>
    <xf numFmtId="0" fontId="6" fillId="0" borderId="0" xfId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6" fillId="0" borderId="0" xfId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0" xfId="5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right"/>
    </xf>
    <xf numFmtId="0" fontId="6" fillId="0" borderId="0" xfId="3" applyFont="1" applyFill="1" applyAlignment="1">
      <alignment horizontal="left" vertical="center"/>
    </xf>
    <xf numFmtId="17" fontId="6" fillId="0" borderId="0" xfId="1" applyNumberFormat="1" applyFill="1"/>
    <xf numFmtId="0" fontId="0" fillId="0" borderId="0" xfId="0" applyFill="1"/>
    <xf numFmtId="0" fontId="15" fillId="0" borderId="0" xfId="5" applyNumberFormat="1" applyFont="1" applyFill="1" applyAlignment="1">
      <alignment horizontal="center" vertical="center"/>
    </xf>
    <xf numFmtId="0" fontId="10" fillId="0" borderId="2" xfId="1" applyFont="1" applyFill="1" applyBorder="1"/>
    <xf numFmtId="0" fontId="15" fillId="0" borderId="0" xfId="1" applyFont="1" applyFill="1"/>
    <xf numFmtId="0" fontId="10" fillId="0" borderId="0" xfId="1" applyFont="1" applyFill="1"/>
    <xf numFmtId="169" fontId="0" fillId="0" borderId="0" xfId="0" applyNumberFormat="1" applyFill="1"/>
    <xf numFmtId="169" fontId="10" fillId="0" borderId="0" xfId="1" applyNumberFormat="1" applyFont="1" applyFill="1"/>
    <xf numFmtId="0" fontId="6" fillId="0" borderId="0" xfId="1" applyFill="1" applyAlignment="1">
      <alignment horizontal="left" indent="2"/>
    </xf>
    <xf numFmtId="0" fontId="11" fillId="0" borderId="0" xfId="1" applyFont="1" applyFill="1" applyAlignment="1">
      <alignment horizontal="center"/>
    </xf>
    <xf numFmtId="169" fontId="23" fillId="0" borderId="0" xfId="0" applyNumberFormat="1" applyFont="1" applyFill="1"/>
    <xf numFmtId="0" fontId="10" fillId="0" borderId="2" xfId="1" applyFont="1" applyFill="1" applyBorder="1" applyAlignment="1"/>
    <xf numFmtId="0" fontId="10" fillId="0" borderId="1" xfId="1" applyFont="1" applyFill="1" applyBorder="1"/>
    <xf numFmtId="4" fontId="6" fillId="0" borderId="0" xfId="1" applyNumberFormat="1" applyFill="1"/>
    <xf numFmtId="39" fontId="24" fillId="0" borderId="0" xfId="1" applyNumberFormat="1" applyFont="1" applyFill="1" applyAlignment="1">
      <alignment horizontal="center"/>
    </xf>
    <xf numFmtId="43" fontId="6" fillId="0" borderId="0" xfId="2" applyFill="1" applyAlignment="1">
      <alignment horizontal="left" vertical="center"/>
    </xf>
    <xf numFmtId="3" fontId="6" fillId="0" borderId="0" xfId="1" applyNumberFormat="1" applyFill="1"/>
    <xf numFmtId="0" fontId="13" fillId="0" borderId="0" xfId="1" applyFont="1" applyFill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0" fontId="10" fillId="0" borderId="0" xfId="5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 applyAlignment="1">
      <alignment horizontal="left"/>
    </xf>
    <xf numFmtId="0" fontId="12" fillId="0" borderId="2" xfId="1" applyFont="1" applyFill="1" applyBorder="1" applyAlignment="1">
      <alignment horizontal="center" vertical="center"/>
    </xf>
    <xf numFmtId="169" fontId="12" fillId="0" borderId="0" xfId="6" applyNumberFormat="1" applyFont="1" applyFill="1"/>
    <xf numFmtId="169" fontId="12" fillId="0" borderId="0" xfId="6" applyNumberFormat="1" applyFont="1" applyFill="1" applyBorder="1"/>
    <xf numFmtId="169" fontId="12" fillId="0" borderId="0" xfId="6" applyNumberFormat="1" applyFont="1" applyFill="1" applyAlignment="1">
      <alignment horizontal="right" vertical="center"/>
    </xf>
    <xf numFmtId="169" fontId="5" fillId="0" borderId="2" xfId="1" applyNumberFormat="1" applyFont="1" applyFill="1" applyBorder="1" applyAlignment="1">
      <alignment horizontal="right" vertical="center"/>
    </xf>
    <xf numFmtId="169" fontId="5" fillId="0" borderId="2" xfId="3" applyNumberFormat="1" applyFont="1" applyFill="1" applyBorder="1" applyAlignment="1">
      <alignment horizontal="right" vertical="center"/>
    </xf>
    <xf numFmtId="0" fontId="6" fillId="0" borderId="0" xfId="11" applyFont="1" applyFill="1"/>
    <xf numFmtId="0" fontId="6" fillId="0" borderId="0" xfId="11" applyFont="1" applyFill="1" applyAlignment="1">
      <alignment horizontal="center" vertical="center"/>
    </xf>
    <xf numFmtId="43" fontId="6" fillId="0" borderId="2" xfId="12" applyFont="1" applyFill="1" applyBorder="1" applyAlignment="1">
      <alignment horizontal="left" vertical="center"/>
    </xf>
    <xf numFmtId="43" fontId="6" fillId="0" borderId="2" xfId="12" applyFont="1" applyFill="1" applyBorder="1" applyAlignment="1">
      <alignment vertical="center"/>
    </xf>
    <xf numFmtId="43" fontId="6" fillId="0" borderId="0" xfId="12" applyFont="1" applyFill="1" applyAlignment="1">
      <alignment vertical="center"/>
    </xf>
    <xf numFmtId="0" fontId="20" fillId="0" borderId="2" xfId="7" applyFont="1" applyFill="1" applyBorder="1" applyAlignment="1">
      <alignment horizontal="centerContinuous" vertical="center"/>
    </xf>
    <xf numFmtId="43" fontId="6" fillId="0" borderId="3" xfId="12" applyFont="1" applyFill="1" applyBorder="1" applyAlignment="1">
      <alignment horizontal="center" vertical="center"/>
    </xf>
    <xf numFmtId="0" fontId="10" fillId="0" borderId="3" xfId="11" applyFont="1" applyFill="1" applyBorder="1" applyAlignment="1">
      <alignment horizontal="center" vertical="center"/>
    </xf>
    <xf numFmtId="43" fontId="6" fillId="0" borderId="2" xfId="12" applyFont="1" applyFill="1" applyBorder="1" applyAlignment="1">
      <alignment horizontal="center" vertical="center"/>
    </xf>
    <xf numFmtId="0" fontId="10" fillId="0" borderId="2" xfId="11" applyFont="1" applyFill="1" applyBorder="1" applyAlignment="1">
      <alignment horizontal="left" vertical="center"/>
    </xf>
    <xf numFmtId="0" fontId="6" fillId="0" borderId="0" xfId="11" applyFont="1" applyFill="1" applyAlignment="1">
      <alignment vertical="center"/>
    </xf>
    <xf numFmtId="0" fontId="10" fillId="0" borderId="0" xfId="11" applyFont="1" applyFill="1" applyBorder="1" applyAlignment="1">
      <alignment horizontal="center" vertical="center"/>
    </xf>
    <xf numFmtId="0" fontId="10" fillId="0" borderId="2" xfId="11" applyFont="1" applyFill="1" applyBorder="1" applyAlignment="1">
      <alignment horizontal="center" vertical="center"/>
    </xf>
    <xf numFmtId="0" fontId="10" fillId="0" borderId="0" xfId="11" applyFont="1" applyFill="1" applyBorder="1" applyAlignment="1">
      <alignment horizontal="right" vertical="center"/>
    </xf>
    <xf numFmtId="0" fontId="10" fillId="0" borderId="0" xfId="11" applyFont="1" applyFill="1" applyAlignment="1">
      <alignment horizontal="right" vertical="center"/>
    </xf>
    <xf numFmtId="0" fontId="6" fillId="0" borderId="0" xfId="3" applyFont="1" applyFill="1" applyBorder="1" applyAlignment="1">
      <alignment horizontal="right" vertical="center" indent="1"/>
    </xf>
    <xf numFmtId="0" fontId="10" fillId="0" borderId="1" xfId="11" applyFont="1" applyFill="1" applyBorder="1" applyAlignment="1">
      <alignment horizontal="left" vertical="center"/>
    </xf>
    <xf numFmtId="0" fontId="10" fillId="0" borderId="1" xfId="11" applyFont="1" applyFill="1" applyBorder="1" applyAlignment="1">
      <alignment vertical="center"/>
    </xf>
    <xf numFmtId="0" fontId="10" fillId="0" borderId="0" xfId="11" applyFont="1" applyFill="1" applyAlignment="1">
      <alignment vertical="center"/>
    </xf>
    <xf numFmtId="169" fontId="10" fillId="0" borderId="1" xfId="11" applyNumberFormat="1" applyFont="1" applyFill="1" applyBorder="1" applyAlignment="1">
      <alignment horizontal="right" vertical="center"/>
    </xf>
    <xf numFmtId="169" fontId="10" fillId="0" borderId="0" xfId="11" applyNumberFormat="1" applyFont="1" applyFill="1" applyBorder="1" applyAlignment="1">
      <alignment horizontal="right" vertical="center"/>
    </xf>
    <xf numFmtId="0" fontId="6" fillId="0" borderId="0" xfId="11" applyFont="1" applyFill="1" applyBorder="1"/>
    <xf numFmtId="169" fontId="10" fillId="0" borderId="0" xfId="11" applyNumberFormat="1" applyFont="1" applyFill="1" applyAlignment="1">
      <alignment horizontal="right" vertical="center"/>
    </xf>
    <xf numFmtId="0" fontId="0" fillId="0" borderId="0" xfId="11" applyFont="1" applyFill="1"/>
    <xf numFmtId="0" fontId="6" fillId="0" borderId="0" xfId="11" applyFont="1" applyFill="1" applyAlignment="1">
      <alignment horizontal="left" vertical="center"/>
    </xf>
    <xf numFmtId="0" fontId="6" fillId="0" borderId="0" xfId="11" applyFont="1" applyFill="1" applyAlignment="1">
      <alignment horizontal="left" vertical="center" indent="1"/>
    </xf>
    <xf numFmtId="169" fontId="6" fillId="0" borderId="0" xfId="18" applyNumberFormat="1" applyFont="1" applyFill="1" applyAlignment="1">
      <alignment horizontal="right" vertical="center"/>
    </xf>
    <xf numFmtId="169" fontId="6" fillId="0" borderId="0" xfId="12" applyNumberFormat="1" applyFont="1" applyFill="1" applyBorder="1" applyAlignment="1">
      <alignment horizontal="right" vertical="center"/>
    </xf>
    <xf numFmtId="169" fontId="6" fillId="0" borderId="0" xfId="12" applyNumberFormat="1" applyFont="1" applyFill="1" applyAlignment="1">
      <alignment horizontal="right" vertical="center"/>
    </xf>
    <xf numFmtId="0" fontId="0" fillId="0" borderId="0" xfId="11" applyFont="1" applyFill="1" applyAlignment="1">
      <alignment horizontal="left" vertical="center" indent="1"/>
    </xf>
    <xf numFmtId="0" fontId="6" fillId="0" borderId="2" xfId="11" applyFont="1" applyFill="1" applyBorder="1" applyAlignment="1">
      <alignment horizontal="left" vertical="center"/>
    </xf>
    <xf numFmtId="0" fontId="6" fillId="0" borderId="2" xfId="11" applyFont="1" applyFill="1" applyBorder="1" applyAlignment="1">
      <alignment vertical="center"/>
    </xf>
    <xf numFmtId="169" fontId="6" fillId="0" borderId="2" xfId="11" applyNumberFormat="1" applyFont="1" applyFill="1" applyBorder="1" applyAlignment="1">
      <alignment horizontal="right" vertical="center"/>
    </xf>
    <xf numFmtId="169" fontId="6" fillId="0" borderId="0" xfId="11" applyNumberFormat="1" applyFont="1" applyFill="1" applyBorder="1" applyAlignment="1">
      <alignment horizontal="right" vertical="center"/>
    </xf>
    <xf numFmtId="169" fontId="6" fillId="0" borderId="0" xfId="11" applyNumberFormat="1" applyFont="1" applyFill="1" applyAlignment="1">
      <alignment horizontal="right" vertical="center"/>
    </xf>
    <xf numFmtId="0" fontId="10" fillId="0" borderId="2" xfId="11" applyFont="1" applyFill="1" applyBorder="1" applyAlignment="1">
      <alignment vertical="center"/>
    </xf>
    <xf numFmtId="169" fontId="0" fillId="0" borderId="0" xfId="11" applyNumberFormat="1" applyFont="1" applyFill="1"/>
    <xf numFmtId="169" fontId="6" fillId="0" borderId="0" xfId="11" applyNumberFormat="1" applyFont="1" applyFill="1"/>
    <xf numFmtId="0" fontId="6" fillId="0" borderId="1" xfId="11" applyFont="1" applyFill="1" applyBorder="1" applyAlignment="1">
      <alignment horizontal="left" vertical="center"/>
    </xf>
    <xf numFmtId="0" fontId="6" fillId="0" borderId="1" xfId="11" applyFont="1" applyFill="1" applyBorder="1" applyAlignment="1">
      <alignment vertical="center"/>
    </xf>
    <xf numFmtId="169" fontId="6" fillId="0" borderId="1" xfId="11" applyNumberFormat="1" applyFont="1" applyFill="1" applyBorder="1" applyAlignment="1">
      <alignment horizontal="right" vertical="center"/>
    </xf>
    <xf numFmtId="169" fontId="10" fillId="0" borderId="2" xfId="11" applyNumberFormat="1" applyFont="1" applyFill="1" applyBorder="1" applyAlignment="1">
      <alignment horizontal="right" vertical="center"/>
    </xf>
    <xf numFmtId="43" fontId="6" fillId="0" borderId="0" xfId="11" applyNumberFormat="1" applyFont="1" applyFill="1"/>
    <xf numFmtId="0" fontId="10" fillId="0" borderId="0" xfId="11" applyFont="1" applyFill="1" applyAlignment="1">
      <alignment horizontal="left" vertical="center"/>
    </xf>
    <xf numFmtId="0" fontId="10" fillId="0" borderId="0" xfId="11" applyFont="1" applyFill="1" applyAlignment="1">
      <alignment horizontal="left" vertical="center" indent="1"/>
    </xf>
    <xf numFmtId="169" fontId="10" fillId="0" borderId="3" xfId="11" applyNumberFormat="1" applyFont="1" applyFill="1" applyBorder="1" applyAlignment="1">
      <alignment horizontal="right" vertical="center"/>
    </xf>
    <xf numFmtId="0" fontId="6" fillId="0" borderId="0" xfId="11" applyFont="1" applyFill="1" applyAlignment="1">
      <alignment horizontal="left" vertical="center" indent="2"/>
    </xf>
    <xf numFmtId="169" fontId="6" fillId="0" borderId="0" xfId="13" applyNumberFormat="1" applyFont="1" applyFill="1" applyAlignment="1">
      <alignment horizontal="right" vertical="center"/>
    </xf>
    <xf numFmtId="169" fontId="6" fillId="0" borderId="0" xfId="13" applyNumberFormat="1" applyFont="1" applyFill="1" applyBorder="1" applyAlignment="1">
      <alignment horizontal="right" vertical="center"/>
    </xf>
    <xf numFmtId="0" fontId="0" fillId="0" borderId="0" xfId="11" applyFont="1" applyFill="1" applyAlignment="1">
      <alignment horizontal="left" vertical="center" indent="2"/>
    </xf>
    <xf numFmtId="0" fontId="6" fillId="0" borderId="2" xfId="11" applyFont="1" applyFill="1" applyBorder="1"/>
    <xf numFmtId="43" fontId="6" fillId="0" borderId="0" xfId="12" applyFont="1" applyFill="1" applyAlignment="1">
      <alignment horizontal="center" vertical="center"/>
    </xf>
    <xf numFmtId="172" fontId="6" fillId="0" borderId="0" xfId="11" applyNumberFormat="1" applyFont="1" applyFill="1" applyAlignment="1">
      <alignment horizontal="center" vertical="center"/>
    </xf>
    <xf numFmtId="43" fontId="10" fillId="0" borderId="0" xfId="12" applyFont="1" applyFill="1"/>
    <xf numFmtId="0" fontId="20" fillId="0" borderId="0" xfId="7" applyFont="1" applyFill="1" applyAlignment="1">
      <alignment horizontal="center" vertical="center"/>
    </xf>
    <xf numFmtId="0" fontId="20" fillId="0" borderId="2" xfId="7" applyFont="1" applyFill="1" applyBorder="1" applyAlignment="1">
      <alignment horizontal="center" vertical="center"/>
    </xf>
    <xf numFmtId="0" fontId="20" fillId="0" borderId="0" xfId="7" applyFont="1" applyFill="1" applyAlignment="1">
      <alignment vertical="center"/>
    </xf>
    <xf numFmtId="0" fontId="6" fillId="0" borderId="0" xfId="10" applyFont="1" applyFill="1" applyAlignment="1">
      <alignment vertical="center"/>
    </xf>
    <xf numFmtId="0" fontId="5" fillId="0" borderId="1" xfId="8" applyNumberFormat="1" applyFont="1" applyFill="1" applyBorder="1" applyAlignment="1">
      <alignment horizontal="center" wrapText="1"/>
    </xf>
    <xf numFmtId="0" fontId="6" fillId="0" borderId="0" xfId="7" applyFill="1" applyAlignment="1"/>
    <xf numFmtId="0" fontId="5" fillId="0" borderId="0" xfId="10" applyFont="1" applyFill="1" applyAlignment="1">
      <alignment horizontal="right"/>
    </xf>
    <xf numFmtId="0" fontId="19" fillId="0" borderId="0" xfId="7" applyFont="1" applyFill="1" applyAlignment="1">
      <alignment vertical="center"/>
    </xf>
    <xf numFmtId="0" fontId="6" fillId="0" borderId="0" xfId="7" applyFill="1" applyAlignment="1">
      <alignment vertical="center"/>
    </xf>
    <xf numFmtId="0" fontId="17" fillId="0" borderId="0" xfId="7" applyFont="1" applyFill="1" applyAlignment="1">
      <alignment horizontal="left" vertical="center" indent="1"/>
    </xf>
    <xf numFmtId="0" fontId="17" fillId="0" borderId="0" xfId="7" applyFont="1" applyFill="1" applyAlignment="1">
      <alignment horizontal="left" vertical="center" indent="3"/>
    </xf>
    <xf numFmtId="0" fontId="19" fillId="0" borderId="1" xfId="7" applyFont="1" applyFill="1" applyBorder="1" applyAlignment="1">
      <alignment vertical="center"/>
    </xf>
    <xf numFmtId="0" fontId="19" fillId="0" borderId="0" xfId="7" applyFont="1" applyFill="1" applyBorder="1" applyAlignment="1">
      <alignment vertical="center"/>
    </xf>
    <xf numFmtId="0" fontId="17" fillId="0" borderId="0" xfId="7" applyFont="1" applyFill="1" applyAlignment="1">
      <alignment vertical="center"/>
    </xf>
    <xf numFmtId="0" fontId="22" fillId="0" borderId="0" xfId="7" applyFont="1" applyFill="1" applyAlignment="1">
      <alignment vertical="center"/>
    </xf>
    <xf numFmtId="171" fontId="6" fillId="0" borderId="0" xfId="7" applyNumberFormat="1" applyFill="1"/>
    <xf numFmtId="0" fontId="21" fillId="0" borderId="0" xfId="1" applyFont="1" applyFill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0" xfId="9" applyNumberFormat="1" applyFont="1" applyFill="1" applyAlignment="1">
      <alignment horizontal="center" vertical="center"/>
    </xf>
    <xf numFmtId="0" fontId="6" fillId="0" borderId="0" xfId="7" applyFill="1" applyAlignment="1">
      <alignment horizontal="center"/>
    </xf>
    <xf numFmtId="0" fontId="0" fillId="0" borderId="0" xfId="11" applyFont="1" applyFill="1" applyAlignment="1">
      <alignment horizontal="center" vertical="center"/>
    </xf>
    <xf numFmtId="0" fontId="6" fillId="0" borderId="0" xfId="7" applyFont="1" applyFill="1" applyAlignment="1">
      <alignment horizontal="center"/>
    </xf>
    <xf numFmtId="49" fontId="6" fillId="0" borderId="0" xfId="7" applyNumberFormat="1" applyFont="1" applyFill="1" applyAlignment="1">
      <alignment horizontal="center"/>
    </xf>
    <xf numFmtId="0" fontId="10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center"/>
    </xf>
    <xf numFmtId="0" fontId="0" fillId="0" borderId="0" xfId="3" applyFont="1" applyFill="1" applyAlignment="1">
      <alignment vertical="center"/>
    </xf>
    <xf numFmtId="0" fontId="6" fillId="0" borderId="0" xfId="14" applyNumberFormat="1" applyFont="1" applyFill="1" applyAlignment="1">
      <alignment horizontal="center"/>
    </xf>
    <xf numFmtId="0" fontId="10" fillId="0" borderId="3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left" vertical="center"/>
    </xf>
    <xf numFmtId="0" fontId="10" fillId="0" borderId="2" xfId="3" applyFont="1" applyFill="1" applyBorder="1" applyAlignment="1">
      <alignment horizontal="left" vertical="center"/>
    </xf>
    <xf numFmtId="0" fontId="10" fillId="0" borderId="0" xfId="5" applyNumberFormat="1" applyFont="1" applyFill="1" applyAlignment="1">
      <alignment horizontal="center" vertical="center"/>
    </xf>
    <xf numFmtId="0" fontId="10" fillId="0" borderId="2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10" fillId="0" borderId="0" xfId="5" applyNumberFormat="1" applyFont="1" applyFill="1" applyAlignment="1">
      <alignment horizontal="left" vertical="center"/>
    </xf>
    <xf numFmtId="0" fontId="10" fillId="0" borderId="2" xfId="5" applyNumberFormat="1" applyFont="1" applyFill="1" applyBorder="1" applyAlignment="1">
      <alignment horizontal="left" vertical="center"/>
    </xf>
    <xf numFmtId="0" fontId="14" fillId="0" borderId="0" xfId="1" applyFont="1" applyFill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 applyAlignment="1">
      <alignment horizontal="left"/>
    </xf>
    <xf numFmtId="0" fontId="10" fillId="0" borderId="0" xfId="1" applyFont="1" applyFill="1" applyAlignment="1">
      <alignment horizontal="left" vertical="center"/>
    </xf>
    <xf numFmtId="0" fontId="12" fillId="0" borderId="2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9" applyNumberFormat="1" applyFont="1" applyFill="1" applyAlignment="1">
      <alignment horizontal="center" vertical="center"/>
    </xf>
    <xf numFmtId="0" fontId="10" fillId="0" borderId="2" xfId="9" applyNumberFormat="1" applyFont="1" applyFill="1" applyBorder="1" applyAlignment="1">
      <alignment horizontal="center" vertical="center"/>
    </xf>
    <xf numFmtId="0" fontId="19" fillId="0" borderId="0" xfId="7" applyFont="1" applyFill="1" applyAlignment="1">
      <alignment horizontal="left" vertical="center"/>
    </xf>
    <xf numFmtId="0" fontId="19" fillId="0" borderId="2" xfId="7" applyFont="1" applyFill="1" applyBorder="1" applyAlignment="1">
      <alignment horizontal="left" vertical="center"/>
    </xf>
    <xf numFmtId="0" fontId="20" fillId="0" borderId="0" xfId="7" applyFont="1" applyFill="1" applyAlignment="1">
      <alignment horizontal="center" vertical="center"/>
    </xf>
    <xf numFmtId="0" fontId="6" fillId="0" borderId="0" xfId="1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11" applyFont="1" applyFill="1" applyAlignment="1">
      <alignment horizontal="center" vertical="center"/>
    </xf>
  </cellXfs>
  <cellStyles count="22">
    <cellStyle name="Normal" xfId="0" builtinId="0"/>
    <cellStyle name="Normal 2" xfId="1"/>
    <cellStyle name="Normal 2 2" xfId="7"/>
    <cellStyle name="Normal 3" xfId="3"/>
    <cellStyle name="Normal 3 6" xfId="10"/>
    <cellStyle name="Normal 8 2" xfId="11"/>
    <cellStyle name="Normal 8 2 2" xfId="16"/>
    <cellStyle name="Normal 8 2 2 2" xfId="18"/>
    <cellStyle name="Porcentagem 2 2" xfId="13"/>
    <cellStyle name="Porcentagem 2 2 4 2" xfId="20"/>
    <cellStyle name="Vírgula" xfId="14" builtinId="3"/>
    <cellStyle name="Vírgula 2 2" xfId="6"/>
    <cellStyle name="Vírgula 3" xfId="2"/>
    <cellStyle name="Vírgula 3 2" xfId="4"/>
    <cellStyle name="Vírgula 3 6" xfId="8"/>
    <cellStyle name="Vírgula 3 6 2 2" xfId="17"/>
    <cellStyle name="Vírgula 3 8" xfId="21"/>
    <cellStyle name="Vírgula 4" xfId="5"/>
    <cellStyle name="Vírgula 4 4" xfId="9"/>
    <cellStyle name="Vírgula 7 2" xfId="12"/>
    <cellStyle name="Vírgula 7 2 2 2" xfId="19"/>
    <cellStyle name="Vírgula 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8"/>
  <sheetViews>
    <sheetView showGridLines="0" tabSelected="1" zoomScale="90" zoomScaleNormal="90" workbookViewId="0">
      <selection activeCell="Y17" sqref="Y17"/>
    </sheetView>
  </sheetViews>
  <sheetFormatPr defaultRowHeight="15" x14ac:dyDescent="0.3"/>
  <cols>
    <col min="1" max="1" width="4.83203125" style="11" customWidth="1"/>
    <col min="2" max="2" width="51.83203125" style="11" customWidth="1"/>
    <col min="3" max="3" width="2" style="11" customWidth="1"/>
    <col min="4" max="4" width="5.83203125" style="11" bestFit="1" customWidth="1"/>
    <col min="5" max="5" width="1.5" style="11" customWidth="1"/>
    <col min="6" max="6" width="2" style="11" customWidth="1"/>
    <col min="7" max="7" width="19.83203125" style="11" customWidth="1"/>
    <col min="8" max="8" width="2" style="11" customWidth="1"/>
    <col min="9" max="9" width="19.83203125" style="11" customWidth="1"/>
    <col min="10" max="10" width="5.1640625" style="11" customWidth="1"/>
    <col min="11" max="11" width="10" style="11" bestFit="1" customWidth="1"/>
    <col min="12" max="12" width="12.83203125" style="11" hidden="1" customWidth="1"/>
    <col min="13" max="13" width="11.6640625" style="11" hidden="1" customWidth="1"/>
    <col min="14" max="14" width="53" style="11" customWidth="1"/>
    <col min="15" max="15" width="2" style="11" customWidth="1"/>
    <col min="16" max="16" width="8.5" style="11" bestFit="1" customWidth="1"/>
    <col min="17" max="18" width="2" style="11" customWidth="1"/>
    <col min="19" max="19" width="19.83203125" style="11" customWidth="1"/>
    <col min="20" max="20" width="2" style="11" customWidth="1"/>
    <col min="21" max="21" width="19.83203125" style="11" customWidth="1"/>
    <col min="22" max="16384" width="9.33203125" style="11"/>
  </cols>
  <sheetData>
    <row r="1" spans="1:22" ht="16.5" customHeight="1" x14ac:dyDescent="0.3">
      <c r="A1" s="298" t="s">
        <v>125</v>
      </c>
      <c r="B1" s="298"/>
      <c r="C1" s="298"/>
      <c r="D1" s="298"/>
      <c r="E1" s="298"/>
      <c r="F1" s="298"/>
      <c r="G1" s="298"/>
      <c r="H1" s="298"/>
      <c r="I1" s="298"/>
      <c r="J1" s="298"/>
      <c r="N1" s="12"/>
      <c r="O1" s="12"/>
      <c r="P1" s="12"/>
      <c r="Q1" s="12"/>
      <c r="R1" s="12"/>
      <c r="S1" s="12"/>
      <c r="T1" s="12"/>
      <c r="U1" s="12"/>
    </row>
    <row r="2" spans="1:22" ht="16.5" customHeight="1" x14ac:dyDescent="0.3">
      <c r="A2" s="298"/>
      <c r="B2" s="298"/>
      <c r="C2" s="298"/>
      <c r="D2" s="298"/>
      <c r="E2" s="298"/>
      <c r="F2" s="298"/>
      <c r="G2" s="298"/>
      <c r="H2" s="298"/>
      <c r="I2" s="298"/>
      <c r="J2" s="298"/>
      <c r="N2" s="12"/>
      <c r="O2" s="12"/>
      <c r="P2" s="12"/>
      <c r="Q2" s="12"/>
      <c r="R2" s="12"/>
      <c r="S2" s="12"/>
      <c r="T2" s="12"/>
      <c r="U2" s="12"/>
    </row>
    <row r="3" spans="1:22" ht="9.75" customHeight="1" x14ac:dyDescent="0.3">
      <c r="B3" s="195"/>
      <c r="C3" s="13"/>
      <c r="D3" s="195"/>
      <c r="E3" s="13"/>
      <c r="F3" s="13"/>
      <c r="G3" s="195"/>
      <c r="H3" s="195"/>
      <c r="I3" s="195"/>
      <c r="N3" s="14"/>
      <c r="O3" s="15"/>
      <c r="P3" s="14"/>
      <c r="Q3" s="15"/>
      <c r="R3" s="15"/>
      <c r="S3" s="14"/>
      <c r="T3" s="14"/>
      <c r="U3" s="14"/>
    </row>
    <row r="4" spans="1:22" ht="16.5" customHeight="1" x14ac:dyDescent="0.3">
      <c r="B4" s="292" t="s">
        <v>18</v>
      </c>
      <c r="C4" s="13"/>
      <c r="D4" s="299" t="s">
        <v>17</v>
      </c>
      <c r="E4" s="13"/>
      <c r="F4" s="13"/>
      <c r="G4" s="296" t="s">
        <v>153</v>
      </c>
      <c r="H4" s="13"/>
      <c r="I4" s="290" t="s">
        <v>152</v>
      </c>
      <c r="N4" s="292" t="s">
        <v>168</v>
      </c>
      <c r="O4" s="189"/>
      <c r="P4" s="294" t="s">
        <v>17</v>
      </c>
      <c r="Q4" s="189"/>
      <c r="R4" s="13"/>
      <c r="S4" s="296" t="s">
        <v>153</v>
      </c>
      <c r="T4" s="13"/>
      <c r="U4" s="290" t="s">
        <v>152</v>
      </c>
    </row>
    <row r="5" spans="1:22" x14ac:dyDescent="0.3">
      <c r="B5" s="293"/>
      <c r="C5" s="16"/>
      <c r="D5" s="300"/>
      <c r="E5" s="16"/>
      <c r="F5" s="16"/>
      <c r="G5" s="297"/>
      <c r="H5" s="17"/>
      <c r="I5" s="291"/>
      <c r="N5" s="293"/>
      <c r="O5" s="16"/>
      <c r="P5" s="295"/>
      <c r="Q5" s="191"/>
      <c r="R5" s="16"/>
      <c r="S5" s="297"/>
      <c r="T5" s="17"/>
      <c r="U5" s="291"/>
    </row>
    <row r="6" spans="1:22" x14ac:dyDescent="0.3">
      <c r="B6" s="18" t="s">
        <v>15</v>
      </c>
      <c r="C6" s="19"/>
      <c r="D6" s="20"/>
      <c r="E6" s="19"/>
      <c r="F6" s="45"/>
      <c r="G6" s="78"/>
      <c r="H6" s="77"/>
      <c r="I6" s="80"/>
      <c r="N6" s="18" t="s">
        <v>15</v>
      </c>
      <c r="O6" s="19"/>
      <c r="P6" s="20"/>
      <c r="Q6" s="20"/>
      <c r="R6" s="79"/>
      <c r="S6" s="78"/>
      <c r="T6" s="77"/>
      <c r="U6" s="80"/>
    </row>
    <row r="7" spans="1:22" x14ac:dyDescent="0.3">
      <c r="B7" s="22" t="s">
        <v>14</v>
      </c>
      <c r="C7" s="19"/>
      <c r="D7" s="20">
        <v>4</v>
      </c>
      <c r="E7" s="19"/>
      <c r="F7" s="19"/>
      <c r="G7" s="23">
        <v>74285258.700000003</v>
      </c>
      <c r="H7" s="23"/>
      <c r="I7" s="23">
        <v>70658100.620000005</v>
      </c>
      <c r="N7" s="22" t="s">
        <v>31</v>
      </c>
      <c r="O7" s="19"/>
      <c r="P7" s="20">
        <v>13</v>
      </c>
      <c r="Q7" s="20"/>
      <c r="S7" s="23">
        <v>5355901.4400000004</v>
      </c>
      <c r="T7" s="25"/>
      <c r="U7" s="23">
        <v>4067384.35</v>
      </c>
    </row>
    <row r="8" spans="1:22" x14ac:dyDescent="0.3">
      <c r="B8" s="22" t="s">
        <v>7</v>
      </c>
      <c r="C8" s="19"/>
      <c r="D8" s="20">
        <v>5</v>
      </c>
      <c r="E8" s="19"/>
      <c r="F8" s="19"/>
      <c r="G8" s="23">
        <v>5055195.7699999996</v>
      </c>
      <c r="H8" s="23"/>
      <c r="I8" s="23">
        <v>4037166.47</v>
      </c>
      <c r="N8" s="22" t="s">
        <v>138</v>
      </c>
      <c r="O8" s="19"/>
      <c r="P8" s="20">
        <v>11</v>
      </c>
      <c r="Q8" s="20"/>
      <c r="S8" s="23">
        <v>7133817.4800000004</v>
      </c>
      <c r="T8" s="25"/>
      <c r="U8" s="23">
        <v>5219099</v>
      </c>
    </row>
    <row r="9" spans="1:22" x14ac:dyDescent="0.3">
      <c r="B9" s="22" t="s">
        <v>12</v>
      </c>
      <c r="C9" s="19"/>
      <c r="D9" s="20">
        <v>7</v>
      </c>
      <c r="E9" s="19"/>
      <c r="F9" s="19"/>
      <c r="G9" s="23">
        <v>9000076.3599999994</v>
      </c>
      <c r="H9" s="23"/>
      <c r="I9" s="23">
        <v>8081238.2199999997</v>
      </c>
      <c r="N9" s="22" t="s">
        <v>139</v>
      </c>
      <c r="O9" s="19"/>
      <c r="P9" s="20">
        <v>12</v>
      </c>
      <c r="Q9" s="20"/>
      <c r="S9" s="23">
        <v>126233095.84999999</v>
      </c>
      <c r="T9" s="25"/>
      <c r="U9" s="23">
        <v>123260063.48</v>
      </c>
    </row>
    <row r="10" spans="1:22" x14ac:dyDescent="0.3">
      <c r="B10" s="22" t="s">
        <v>136</v>
      </c>
      <c r="C10" s="19"/>
      <c r="D10" s="20">
        <v>8</v>
      </c>
      <c r="E10" s="19"/>
      <c r="F10" s="19"/>
      <c r="G10" s="23">
        <v>6989502.5300000003</v>
      </c>
      <c r="H10" s="23"/>
      <c r="I10" s="23">
        <v>6843411.9100000001</v>
      </c>
      <c r="N10" s="22" t="s">
        <v>140</v>
      </c>
      <c r="O10" s="19"/>
      <c r="P10" s="20"/>
      <c r="Q10" s="20"/>
      <c r="S10" s="23">
        <v>1359.39</v>
      </c>
      <c r="T10" s="25"/>
      <c r="U10" s="23">
        <v>1359.39</v>
      </c>
      <c r="V10" s="34"/>
    </row>
    <row r="11" spans="1:22" x14ac:dyDescent="0.3">
      <c r="B11" s="22" t="s">
        <v>11</v>
      </c>
      <c r="C11" s="19"/>
      <c r="D11" s="20"/>
      <c r="E11" s="19"/>
      <c r="F11" s="19"/>
      <c r="G11" s="23">
        <v>173303.84</v>
      </c>
      <c r="H11" s="23"/>
      <c r="I11" s="23">
        <v>33314.89</v>
      </c>
      <c r="N11" s="22" t="s">
        <v>27</v>
      </c>
      <c r="O11" s="19"/>
      <c r="P11" s="20">
        <v>13</v>
      </c>
      <c r="Q11" s="20"/>
      <c r="S11" s="23">
        <v>577258.68000000005</v>
      </c>
      <c r="T11" s="25"/>
      <c r="U11" s="23">
        <v>670341.35</v>
      </c>
    </row>
    <row r="12" spans="1:22" x14ac:dyDescent="0.3">
      <c r="B12" s="22" t="s">
        <v>13</v>
      </c>
      <c r="C12" s="19"/>
      <c r="D12" s="20">
        <v>6</v>
      </c>
      <c r="E12" s="19"/>
      <c r="F12" s="19"/>
      <c r="G12" s="23">
        <v>4757690.66</v>
      </c>
      <c r="H12" s="23"/>
      <c r="I12" s="23">
        <v>2577428.59</v>
      </c>
      <c r="N12" s="22" t="s">
        <v>141</v>
      </c>
      <c r="O12" s="19"/>
      <c r="P12" s="20">
        <v>14</v>
      </c>
      <c r="Q12" s="20"/>
      <c r="S12" s="23">
        <v>2891756.1500000004</v>
      </c>
      <c r="T12" s="25"/>
      <c r="U12" s="23">
        <v>2494166.0700000003</v>
      </c>
    </row>
    <row r="13" spans="1:22" x14ac:dyDescent="0.3">
      <c r="B13" s="26"/>
      <c r="C13" s="19"/>
      <c r="D13" s="20"/>
      <c r="E13" s="19"/>
      <c r="F13" s="19"/>
      <c r="G13" s="23"/>
      <c r="H13" s="23"/>
      <c r="I13" s="23"/>
    </row>
    <row r="14" spans="1:22" x14ac:dyDescent="0.3">
      <c r="B14" s="27" t="s">
        <v>10</v>
      </c>
      <c r="C14" s="19"/>
      <c r="D14" s="20"/>
      <c r="E14" s="19"/>
      <c r="F14" s="18"/>
      <c r="G14" s="28">
        <v>100261027.86</v>
      </c>
      <c r="H14" s="23"/>
      <c r="I14" s="28">
        <v>92230660.700000003</v>
      </c>
      <c r="L14" s="11" t="s">
        <v>128</v>
      </c>
      <c r="M14" s="11">
        <v>1117151</v>
      </c>
      <c r="N14" s="27" t="s">
        <v>28</v>
      </c>
      <c r="O14" s="19"/>
      <c r="P14" s="20"/>
      <c r="Q14" s="20"/>
      <c r="R14" s="21"/>
      <c r="S14" s="28">
        <v>142193188.98999998</v>
      </c>
      <c r="T14" s="25"/>
      <c r="U14" s="28">
        <v>135712413.63999999</v>
      </c>
    </row>
    <row r="15" spans="1:22" x14ac:dyDescent="0.3">
      <c r="L15" s="11" t="s">
        <v>127</v>
      </c>
      <c r="M15" s="11">
        <v>4702515.74</v>
      </c>
      <c r="N15" s="24"/>
      <c r="O15" s="19"/>
      <c r="P15" s="29"/>
      <c r="Q15" s="29"/>
      <c r="S15" s="23"/>
      <c r="T15" s="25"/>
      <c r="U15" s="23"/>
    </row>
    <row r="16" spans="1:22" x14ac:dyDescent="0.3">
      <c r="B16" s="18" t="s">
        <v>9</v>
      </c>
      <c r="D16" s="31"/>
      <c r="G16" s="23"/>
      <c r="H16" s="30"/>
      <c r="I16" s="30"/>
      <c r="M16" s="11">
        <v>5819666.7400000002</v>
      </c>
      <c r="N16" s="18" t="s">
        <v>9</v>
      </c>
      <c r="O16" s="19"/>
      <c r="P16" s="20"/>
      <c r="Q16" s="20"/>
      <c r="S16" s="23"/>
      <c r="T16" s="25"/>
      <c r="U16" s="23"/>
    </row>
    <row r="17" spans="2:22" x14ac:dyDescent="0.3">
      <c r="B17" s="22" t="s">
        <v>8</v>
      </c>
      <c r="C17" s="74"/>
      <c r="D17" s="75">
        <v>9</v>
      </c>
      <c r="E17" s="74"/>
      <c r="F17" s="74"/>
      <c r="G17" s="76">
        <v>2769547.2</v>
      </c>
      <c r="H17" s="76"/>
      <c r="I17" s="76">
        <v>2635214.6300000004</v>
      </c>
      <c r="N17" s="22" t="s">
        <v>139</v>
      </c>
      <c r="O17" s="19"/>
      <c r="P17" s="20">
        <v>12</v>
      </c>
      <c r="Q17" s="20"/>
      <c r="S17" s="23">
        <v>107361034.23999999</v>
      </c>
      <c r="T17" s="25"/>
      <c r="U17" s="23">
        <v>104329328.27</v>
      </c>
    </row>
    <row r="18" spans="2:22" x14ac:dyDescent="0.3">
      <c r="B18" s="33" t="s">
        <v>137</v>
      </c>
      <c r="C18" s="74"/>
      <c r="D18" s="20"/>
      <c r="E18" s="74"/>
      <c r="F18" s="74"/>
      <c r="G18" s="76">
        <v>2766347.2</v>
      </c>
      <c r="H18" s="76"/>
      <c r="I18" s="76">
        <v>2632014.6300000004</v>
      </c>
      <c r="N18" s="22" t="s">
        <v>26</v>
      </c>
      <c r="O18" s="19"/>
      <c r="P18" s="20">
        <v>15</v>
      </c>
      <c r="Q18" s="20"/>
      <c r="S18" s="23">
        <v>59379655.670000002</v>
      </c>
      <c r="T18" s="25"/>
      <c r="U18" s="23">
        <v>68885439.099999994</v>
      </c>
      <c r="V18" s="34"/>
    </row>
    <row r="19" spans="2:22" x14ac:dyDescent="0.3">
      <c r="B19" s="33" t="s">
        <v>6</v>
      </c>
      <c r="C19" s="74"/>
      <c r="D19" s="75"/>
      <c r="E19" s="74"/>
      <c r="F19" s="74"/>
      <c r="G19" s="76">
        <v>3200</v>
      </c>
      <c r="H19" s="76"/>
      <c r="I19" s="76">
        <v>3200</v>
      </c>
      <c r="N19" s="22" t="s">
        <v>22</v>
      </c>
      <c r="O19" s="19"/>
      <c r="P19" s="20" t="s">
        <v>171</v>
      </c>
      <c r="Q19" s="20"/>
      <c r="S19" s="23">
        <v>276178764.98000002</v>
      </c>
      <c r="T19" s="25"/>
      <c r="U19" s="23">
        <v>269864920.92000002</v>
      </c>
    </row>
    <row r="20" spans="2:22" x14ac:dyDescent="0.3">
      <c r="B20" s="22" t="s">
        <v>5</v>
      </c>
      <c r="C20" s="74"/>
      <c r="D20" s="75"/>
      <c r="E20" s="74"/>
      <c r="F20" s="74"/>
      <c r="G20" s="76">
        <v>29832.22</v>
      </c>
      <c r="H20" s="76"/>
      <c r="I20" s="76">
        <v>29832.22</v>
      </c>
      <c r="O20" s="19"/>
      <c r="P20" s="20"/>
      <c r="Q20" s="20"/>
      <c r="S20" s="23"/>
      <c r="T20" s="25"/>
      <c r="U20" s="23"/>
    </row>
    <row r="21" spans="2:22" x14ac:dyDescent="0.3">
      <c r="B21" s="22" t="s">
        <v>4</v>
      </c>
      <c r="C21" s="74"/>
      <c r="D21" s="75">
        <v>10</v>
      </c>
      <c r="E21" s="74"/>
      <c r="F21" s="74"/>
      <c r="G21" s="76">
        <v>307362205.80000001</v>
      </c>
      <c r="H21" s="76"/>
      <c r="I21" s="76">
        <v>304365721.47000003</v>
      </c>
      <c r="N21" s="27" t="s">
        <v>25</v>
      </c>
      <c r="O21" s="19"/>
      <c r="P21" s="20"/>
      <c r="Q21" s="20"/>
      <c r="S21" s="28">
        <v>442919454.88999999</v>
      </c>
      <c r="T21" s="25"/>
      <c r="U21" s="28">
        <v>443079688.29000002</v>
      </c>
    </row>
    <row r="22" spans="2:22" x14ac:dyDescent="0.3">
      <c r="B22" s="22" t="s">
        <v>3</v>
      </c>
      <c r="C22" s="74"/>
      <c r="D22" s="75"/>
      <c r="E22" s="74"/>
      <c r="F22" s="74"/>
      <c r="G22" s="76">
        <v>110887.19</v>
      </c>
      <c r="H22" s="76"/>
      <c r="I22" s="76">
        <v>87437.41</v>
      </c>
      <c r="N22" s="24"/>
      <c r="O22" s="19"/>
      <c r="P22" s="20"/>
      <c r="Q22" s="20"/>
      <c r="R22" s="21"/>
      <c r="S22" s="23"/>
      <c r="T22" s="25"/>
      <c r="U22" s="23"/>
    </row>
    <row r="23" spans="2:22" x14ac:dyDescent="0.3">
      <c r="N23" s="27" t="s">
        <v>24</v>
      </c>
      <c r="O23" s="19"/>
      <c r="P23" s="20"/>
      <c r="Q23" s="20"/>
      <c r="S23" s="28">
        <v>585112643.88</v>
      </c>
      <c r="T23" s="25"/>
      <c r="U23" s="28">
        <v>578792101.93000007</v>
      </c>
    </row>
    <row r="25" spans="2:22" x14ac:dyDescent="0.3">
      <c r="N25" s="18" t="s">
        <v>116</v>
      </c>
      <c r="P25" s="20"/>
      <c r="Q25" s="20"/>
      <c r="S25" s="23"/>
      <c r="T25" s="25"/>
      <c r="U25" s="23"/>
    </row>
    <row r="26" spans="2:22" x14ac:dyDescent="0.3">
      <c r="D26" s="31"/>
      <c r="G26" s="32"/>
      <c r="H26" s="23"/>
      <c r="I26" s="32"/>
      <c r="N26" s="22" t="s">
        <v>23</v>
      </c>
      <c r="P26" s="20">
        <v>17</v>
      </c>
      <c r="Q26" s="20"/>
      <c r="S26" s="23">
        <v>432842995.31999999</v>
      </c>
      <c r="T26" s="25"/>
      <c r="U26" s="23">
        <v>432842995.31999999</v>
      </c>
    </row>
    <row r="27" spans="2:22" x14ac:dyDescent="0.3">
      <c r="N27" s="22" t="s">
        <v>134</v>
      </c>
      <c r="P27" s="31">
        <v>20</v>
      </c>
      <c r="S27" s="67">
        <v>21198067</v>
      </c>
      <c r="U27" s="67">
        <v>20880656</v>
      </c>
    </row>
    <row r="28" spans="2:22" x14ac:dyDescent="0.3">
      <c r="N28" s="22" t="s">
        <v>156</v>
      </c>
      <c r="P28" s="31" t="s">
        <v>172</v>
      </c>
      <c r="S28" s="67">
        <v>69635354</v>
      </c>
      <c r="U28" s="67">
        <v>69635354</v>
      </c>
    </row>
    <row r="29" spans="2:22" x14ac:dyDescent="0.3">
      <c r="J29" s="34"/>
      <c r="M29" s="34"/>
      <c r="N29" s="22" t="s">
        <v>21</v>
      </c>
      <c r="P29" s="20" t="s">
        <v>158</v>
      </c>
      <c r="Q29" s="20"/>
      <c r="S29" s="68">
        <v>-698255559.92999995</v>
      </c>
      <c r="T29" s="36"/>
      <c r="U29" s="35">
        <v>-702802240.82000005</v>
      </c>
    </row>
    <row r="30" spans="2:22" x14ac:dyDescent="0.3">
      <c r="B30" s="27" t="s">
        <v>2</v>
      </c>
      <c r="C30" s="19"/>
      <c r="D30" s="20"/>
      <c r="E30" s="19"/>
      <c r="G30" s="28">
        <v>310272472.41000003</v>
      </c>
      <c r="H30" s="23"/>
      <c r="I30" s="28">
        <v>307118205.73000008</v>
      </c>
      <c r="M30" s="34"/>
      <c r="N30" s="27" t="s">
        <v>20</v>
      </c>
      <c r="O30" s="19"/>
      <c r="P30" s="20"/>
      <c r="Q30" s="20"/>
      <c r="S30" s="69">
        <v>-174579143.60999995</v>
      </c>
      <c r="T30" s="25"/>
      <c r="U30" s="37">
        <v>-179443235.50000006</v>
      </c>
    </row>
    <row r="31" spans="2:22" x14ac:dyDescent="0.3">
      <c r="D31" s="31"/>
      <c r="G31" s="23"/>
      <c r="H31" s="23"/>
      <c r="I31" s="23"/>
      <c r="N31" s="24"/>
      <c r="P31" s="31"/>
      <c r="Q31" s="31"/>
      <c r="S31" s="67"/>
      <c r="T31" s="39"/>
      <c r="U31" s="38"/>
    </row>
    <row r="32" spans="2:22" ht="15.75" x14ac:dyDescent="0.35">
      <c r="B32" s="40" t="s">
        <v>1</v>
      </c>
      <c r="D32" s="41"/>
      <c r="G32" s="28">
        <v>410533500.27000004</v>
      </c>
      <c r="H32" s="23"/>
      <c r="I32" s="28">
        <v>399348866.43000007</v>
      </c>
      <c r="N32" s="40" t="s">
        <v>19</v>
      </c>
      <c r="P32" s="41"/>
      <c r="Q32" s="41"/>
      <c r="S32" s="70">
        <v>410533500.27000004</v>
      </c>
      <c r="T32" s="42"/>
      <c r="U32" s="28">
        <v>399348866.43000001</v>
      </c>
    </row>
    <row r="33" spans="2:21" ht="15.75" x14ac:dyDescent="0.35">
      <c r="B33" s="43" t="s">
        <v>0</v>
      </c>
      <c r="C33" s="19"/>
      <c r="D33" s="44"/>
      <c r="E33" s="19"/>
      <c r="N33" s="43" t="s">
        <v>0</v>
      </c>
      <c r="P33" s="41"/>
      <c r="Q33" s="41"/>
      <c r="S33" s="32"/>
      <c r="T33" s="42"/>
      <c r="U33" s="32"/>
    </row>
    <row r="34" spans="2:21" x14ac:dyDescent="0.3">
      <c r="O34" s="19"/>
      <c r="P34" s="44"/>
      <c r="Q34" s="44"/>
      <c r="R34" s="73"/>
      <c r="S34" s="72">
        <f>G32-S32</f>
        <v>0</v>
      </c>
      <c r="T34" s="73"/>
      <c r="U34" s="72">
        <f>I32-U32</f>
        <v>0</v>
      </c>
    </row>
    <row r="36" spans="2:21" x14ac:dyDescent="0.3">
      <c r="G36" s="34"/>
      <c r="S36" s="60"/>
    </row>
    <row r="37" spans="2:21" x14ac:dyDescent="0.3">
      <c r="S37" s="60"/>
    </row>
    <row r="38" spans="2:21" s="46" customFormat="1" ht="15.75" x14ac:dyDescent="0.35">
      <c r="N38" s="11"/>
      <c r="O38" s="11"/>
      <c r="P38" s="11"/>
      <c r="Q38" s="11"/>
      <c r="R38" s="11"/>
      <c r="S38" s="11"/>
      <c r="T38" s="11"/>
      <c r="U38" s="11"/>
    </row>
    <row r="39" spans="2:21" s="46" customFormat="1" ht="15" customHeight="1" x14ac:dyDescent="0.35">
      <c r="B39" s="47"/>
      <c r="C39" s="48"/>
      <c r="D39" s="49"/>
      <c r="E39" s="49"/>
      <c r="F39" s="48"/>
      <c r="G39" s="47"/>
      <c r="H39" s="48"/>
      <c r="I39" s="47"/>
    </row>
    <row r="40" spans="2:21" s="46" customFormat="1" ht="15" customHeight="1" x14ac:dyDescent="0.35">
      <c r="B40" s="47"/>
      <c r="C40" s="48"/>
      <c r="D40" s="49"/>
      <c r="E40" s="49"/>
      <c r="F40" s="48"/>
      <c r="G40" s="47"/>
      <c r="H40" s="48"/>
      <c r="I40" s="47"/>
      <c r="N40" s="47"/>
      <c r="O40" s="48"/>
      <c r="P40" s="49"/>
      <c r="Q40" s="49"/>
      <c r="R40" s="48"/>
      <c r="S40" s="47"/>
      <c r="T40" s="48"/>
      <c r="U40" s="47"/>
    </row>
    <row r="41" spans="2:21" s="46" customFormat="1" ht="15" customHeight="1" x14ac:dyDescent="0.35">
      <c r="B41" s="47"/>
      <c r="C41" s="48"/>
      <c r="D41" s="49"/>
      <c r="E41" s="49"/>
      <c r="F41" s="48"/>
      <c r="G41" s="47"/>
      <c r="H41" s="48"/>
      <c r="I41" s="47"/>
      <c r="N41" s="47"/>
      <c r="O41" s="48"/>
      <c r="P41" s="49"/>
      <c r="Q41" s="49"/>
      <c r="R41" s="48"/>
      <c r="S41" s="47"/>
      <c r="T41" s="48"/>
      <c r="U41" s="47"/>
    </row>
    <row r="42" spans="2:21" s="46" customFormat="1" ht="15" customHeight="1" x14ac:dyDescent="0.35">
      <c r="B42" s="48"/>
      <c r="C42" s="48"/>
      <c r="D42" s="49"/>
      <c r="E42" s="49"/>
      <c r="F42" s="48"/>
      <c r="G42" s="50"/>
      <c r="H42" s="48"/>
      <c r="I42" s="50"/>
      <c r="N42" s="47"/>
      <c r="O42" s="48"/>
      <c r="P42" s="49"/>
      <c r="Q42" s="49"/>
      <c r="R42" s="48"/>
      <c r="S42" s="47"/>
      <c r="T42" s="48"/>
      <c r="U42" s="47"/>
    </row>
    <row r="43" spans="2:21" s="46" customFormat="1" ht="15" customHeight="1" x14ac:dyDescent="0.35">
      <c r="B43" s="51"/>
      <c r="C43" s="51"/>
      <c r="D43" s="49"/>
      <c r="E43" s="49"/>
      <c r="F43" s="49"/>
      <c r="G43" s="51"/>
      <c r="H43" s="49"/>
      <c r="I43" s="51"/>
      <c r="N43" s="48"/>
      <c r="O43" s="48"/>
      <c r="P43" s="49"/>
      <c r="Q43" s="49"/>
      <c r="R43" s="48"/>
      <c r="S43" s="48"/>
      <c r="T43" s="48"/>
      <c r="U43" s="48"/>
    </row>
    <row r="44" spans="2:21" s="46" customFormat="1" ht="15" customHeight="1" x14ac:dyDescent="0.35">
      <c r="B44" s="49"/>
      <c r="C44" s="49"/>
      <c r="D44" s="49"/>
      <c r="E44" s="49"/>
      <c r="F44" s="49"/>
      <c r="G44" s="49"/>
      <c r="H44" s="49"/>
      <c r="I44" s="49"/>
      <c r="N44" s="51"/>
      <c r="O44" s="51"/>
      <c r="P44" s="49"/>
      <c r="Q44" s="49"/>
      <c r="R44" s="49"/>
      <c r="S44" s="51"/>
      <c r="T44" s="49"/>
      <c r="U44" s="51"/>
    </row>
    <row r="45" spans="2:21" ht="15" customHeight="1" x14ac:dyDescent="0.3">
      <c r="B45" s="49"/>
      <c r="C45" s="48"/>
      <c r="D45" s="49"/>
      <c r="E45" s="49"/>
      <c r="F45" s="49"/>
      <c r="G45" s="51"/>
      <c r="H45" s="49"/>
      <c r="I45" s="51"/>
      <c r="N45" s="49"/>
      <c r="O45" s="49"/>
      <c r="P45" s="49"/>
      <c r="Q45" s="49"/>
      <c r="R45" s="49"/>
      <c r="S45" s="49"/>
      <c r="T45" s="49"/>
      <c r="U45" s="49"/>
    </row>
    <row r="46" spans="2:21" ht="15" customHeight="1" x14ac:dyDescent="0.3">
      <c r="B46" s="49"/>
      <c r="C46" s="48"/>
      <c r="D46" s="49"/>
      <c r="E46" s="49"/>
      <c r="F46" s="49"/>
      <c r="G46" s="52"/>
      <c r="H46" s="49"/>
      <c r="I46" s="51"/>
      <c r="N46" s="49"/>
      <c r="O46" s="48"/>
      <c r="P46" s="49"/>
      <c r="Q46" s="49"/>
      <c r="R46" s="49"/>
      <c r="S46" s="51"/>
      <c r="T46" s="49"/>
      <c r="U46" s="51"/>
    </row>
    <row r="47" spans="2:21" ht="15" customHeight="1" x14ac:dyDescent="0.3">
      <c r="B47" s="49"/>
      <c r="C47" s="48"/>
      <c r="D47" s="49"/>
      <c r="E47" s="49"/>
      <c r="F47" s="49"/>
      <c r="G47" s="49"/>
      <c r="H47" s="49"/>
      <c r="I47" s="49"/>
      <c r="N47" s="49"/>
      <c r="O47" s="48"/>
      <c r="P47" s="49"/>
      <c r="Q47" s="49"/>
      <c r="R47" s="49"/>
      <c r="S47" s="51"/>
      <c r="T47" s="49"/>
      <c r="U47" s="51"/>
    </row>
    <row r="48" spans="2:21" ht="15" customHeight="1" x14ac:dyDescent="0.3">
      <c r="N48" s="49"/>
      <c r="O48" s="48"/>
      <c r="P48" s="49"/>
      <c r="Q48" s="49"/>
      <c r="R48" s="49"/>
      <c r="S48" s="49"/>
      <c r="T48" s="49"/>
      <c r="U48" s="49"/>
    </row>
  </sheetData>
  <mergeCells count="9">
    <mergeCell ref="U4:U5"/>
    <mergeCell ref="N4:N5"/>
    <mergeCell ref="P4:P5"/>
    <mergeCell ref="S4:S5"/>
    <mergeCell ref="A1:J2"/>
    <mergeCell ref="B4:B5"/>
    <mergeCell ref="D4:D5"/>
    <mergeCell ref="G4:G5"/>
    <mergeCell ref="I4:I5"/>
  </mergeCells>
  <printOptions horizontalCentered="1"/>
  <pageMargins left="0.51181102362204722" right="0.51181102362204722" top="0.39370078740157483" bottom="0.39370078740157483" header="0" footer="0.31496062992125984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7"/>
  <sheetViews>
    <sheetView showGridLines="0" topLeftCell="A7" zoomScale="80" zoomScaleNormal="80" workbookViewId="0">
      <selection activeCell="F33" sqref="F33"/>
    </sheetView>
  </sheetViews>
  <sheetFormatPr defaultRowHeight="15" x14ac:dyDescent="0.3"/>
  <cols>
    <col min="1" max="1" width="9.33203125" style="11" customWidth="1"/>
    <col min="2" max="2" width="67.6640625" style="11" customWidth="1"/>
    <col min="3" max="3" width="2" style="11" customWidth="1"/>
    <col min="4" max="4" width="8.6640625" style="11" bestFit="1" customWidth="1"/>
    <col min="5" max="5" width="2.33203125" style="135" customWidth="1"/>
    <col min="6" max="6" width="15.83203125" style="11" customWidth="1"/>
    <col min="7" max="7" width="4.5" style="11" customWidth="1"/>
    <col min="8" max="8" width="15.83203125" style="11" customWidth="1"/>
    <col min="9" max="9" width="2.33203125" style="11" customWidth="1"/>
    <col min="10" max="10" width="4.5" style="11" customWidth="1"/>
    <col min="11" max="11" width="12.83203125" style="11" customWidth="1"/>
    <col min="12" max="12" width="27.6640625" style="11" customWidth="1"/>
    <col min="13" max="15" width="12.83203125" style="11" customWidth="1"/>
    <col min="16" max="16" width="12.5" style="11" customWidth="1"/>
    <col min="17" max="17" width="16.1640625" style="11" bestFit="1" customWidth="1"/>
    <col min="18" max="18" width="9.33203125" style="11"/>
    <col min="19" max="19" width="15.1640625" style="11" bestFit="1" customWidth="1"/>
    <col min="20" max="16384" width="9.33203125" style="11"/>
  </cols>
  <sheetData>
    <row r="1" spans="1:20" ht="16.5" customHeight="1" x14ac:dyDescent="0.3">
      <c r="A1" s="301" t="s">
        <v>124</v>
      </c>
      <c r="B1" s="301"/>
      <c r="C1" s="301"/>
      <c r="D1" s="301"/>
      <c r="E1" s="301"/>
      <c r="F1" s="301"/>
      <c r="G1" s="301"/>
      <c r="H1" s="301"/>
      <c r="I1" s="301"/>
      <c r="J1" s="15"/>
      <c r="K1" s="15"/>
      <c r="L1" s="15"/>
      <c r="M1" s="15"/>
      <c r="N1" s="137"/>
    </row>
    <row r="2" spans="1:20" ht="32.25" customHeight="1" x14ac:dyDescent="0.3">
      <c r="A2" s="301"/>
      <c r="B2" s="301"/>
      <c r="C2" s="301"/>
      <c r="D2" s="301"/>
      <c r="E2" s="301"/>
      <c r="F2" s="301"/>
      <c r="G2" s="301"/>
      <c r="H2" s="301"/>
      <c r="I2" s="301"/>
      <c r="J2" s="15"/>
      <c r="K2" s="15"/>
      <c r="L2" s="15"/>
      <c r="M2" s="15"/>
      <c r="N2" s="137"/>
    </row>
    <row r="3" spans="1:20" ht="9.75" customHeight="1" x14ac:dyDescent="0.3">
      <c r="A3" s="15"/>
      <c r="B3" s="13"/>
      <c r="C3" s="13"/>
      <c r="D3" s="13"/>
      <c r="E3" s="118"/>
      <c r="N3" s="137"/>
    </row>
    <row r="4" spans="1:20" x14ac:dyDescent="0.3">
      <c r="A4" s="138"/>
      <c r="B4" s="139"/>
      <c r="C4" s="138"/>
      <c r="D4" s="139"/>
      <c r="E4" s="120"/>
      <c r="F4" s="119"/>
      <c r="G4" s="119"/>
      <c r="H4" s="119"/>
      <c r="M4" s="188"/>
      <c r="N4" s="137"/>
    </row>
    <row r="5" spans="1:20" ht="15.75" customHeight="1" x14ac:dyDescent="0.3">
      <c r="A5" s="138"/>
      <c r="B5" s="292" t="s">
        <v>47</v>
      </c>
      <c r="C5" s="138"/>
      <c r="D5" s="294" t="s">
        <v>17</v>
      </c>
      <c r="E5" s="121"/>
      <c r="F5" s="302" t="s">
        <v>135</v>
      </c>
      <c r="G5" s="302"/>
      <c r="H5" s="302"/>
      <c r="N5" s="137"/>
    </row>
    <row r="6" spans="1:20" x14ac:dyDescent="0.3">
      <c r="A6" s="138"/>
      <c r="B6" s="292"/>
      <c r="C6" s="138"/>
      <c r="D6" s="294"/>
      <c r="E6" s="121"/>
      <c r="F6" s="303"/>
      <c r="G6" s="303"/>
      <c r="H6" s="303"/>
      <c r="N6" s="137"/>
    </row>
    <row r="7" spans="1:20" x14ac:dyDescent="0.3">
      <c r="B7" s="293"/>
      <c r="C7" s="19"/>
      <c r="D7" s="295"/>
      <c r="E7" s="124"/>
      <c r="F7" s="122">
        <v>2022</v>
      </c>
      <c r="G7" s="123"/>
      <c r="H7" s="122">
        <v>2021</v>
      </c>
      <c r="I7" s="31"/>
      <c r="N7" s="137"/>
    </row>
    <row r="8" spans="1:20" x14ac:dyDescent="0.3">
      <c r="B8" s="168"/>
      <c r="C8" s="19"/>
      <c r="D8" s="169"/>
      <c r="E8" s="125"/>
      <c r="F8" s="126"/>
      <c r="G8" s="127"/>
      <c r="H8" s="80"/>
      <c r="I8" s="170"/>
      <c r="N8" s="137"/>
    </row>
    <row r="9" spans="1:20" ht="6" customHeight="1" x14ac:dyDescent="0.3">
      <c r="B9" s="190"/>
      <c r="C9" s="19"/>
      <c r="D9" s="191"/>
      <c r="E9" s="124"/>
      <c r="F9" s="128"/>
      <c r="G9" s="17"/>
      <c r="H9" s="129"/>
      <c r="N9" s="137"/>
    </row>
    <row r="10" spans="1:20" ht="15.75" x14ac:dyDescent="0.35">
      <c r="B10" s="171" t="s">
        <v>46</v>
      </c>
      <c r="C10" s="19"/>
      <c r="D10" s="20">
        <v>21</v>
      </c>
      <c r="E10" s="64"/>
      <c r="F10" s="54">
        <v>24490272.079999998</v>
      </c>
      <c r="G10" s="55"/>
      <c r="H10" s="56">
        <v>21640454.949999999</v>
      </c>
      <c r="N10" s="172"/>
      <c r="O10" s="101"/>
      <c r="P10" s="101"/>
      <c r="Q10" s="173"/>
      <c r="R10" s="173"/>
      <c r="S10" s="173"/>
      <c r="T10" s="173"/>
    </row>
    <row r="11" spans="1:20" ht="15.75" x14ac:dyDescent="0.35">
      <c r="B11" s="171" t="s">
        <v>45</v>
      </c>
      <c r="C11" s="19"/>
      <c r="D11" s="20">
        <v>22</v>
      </c>
      <c r="E11" s="64"/>
      <c r="F11" s="54">
        <v>-16211309.140000001</v>
      </c>
      <c r="G11" s="55"/>
      <c r="H11" s="56">
        <v>-12930014.51</v>
      </c>
      <c r="O11" s="101"/>
      <c r="P11" s="101"/>
      <c r="Q11" s="173"/>
      <c r="R11" s="173"/>
      <c r="S11" s="173"/>
      <c r="T11" s="173"/>
    </row>
    <row r="12" spans="1:20" ht="6" customHeight="1" x14ac:dyDescent="0.35">
      <c r="B12" s="33"/>
      <c r="C12" s="19"/>
      <c r="D12" s="174"/>
      <c r="E12" s="64"/>
      <c r="G12" s="55"/>
      <c r="H12" s="56"/>
      <c r="O12" s="101"/>
      <c r="P12" s="101"/>
      <c r="Q12" s="173"/>
      <c r="R12" s="173"/>
      <c r="S12" s="173"/>
      <c r="T12" s="173"/>
    </row>
    <row r="13" spans="1:20" ht="15.75" x14ac:dyDescent="0.35">
      <c r="B13" s="175" t="s">
        <v>44</v>
      </c>
      <c r="D13" s="176"/>
      <c r="E13" s="65"/>
      <c r="F13" s="57">
        <v>8278962.9399999976</v>
      </c>
      <c r="G13" s="58"/>
      <c r="H13" s="59">
        <v>8710440.4399999995</v>
      </c>
      <c r="O13" s="101"/>
      <c r="P13" s="101"/>
      <c r="Q13" s="173"/>
      <c r="R13" s="173"/>
      <c r="S13" s="173"/>
      <c r="T13" s="173"/>
    </row>
    <row r="14" spans="1:20" ht="6" customHeight="1" x14ac:dyDescent="0.35">
      <c r="D14" s="176"/>
      <c r="E14" s="66"/>
      <c r="G14" s="58"/>
      <c r="H14" s="10"/>
      <c r="O14" s="101"/>
      <c r="P14" s="101"/>
      <c r="Q14" s="173"/>
      <c r="R14" s="173"/>
      <c r="S14" s="173"/>
      <c r="T14" s="173"/>
    </row>
    <row r="15" spans="1:20" ht="15.75" x14ac:dyDescent="0.35">
      <c r="B15" s="177" t="s">
        <v>43</v>
      </c>
      <c r="D15" s="176"/>
      <c r="E15" s="197"/>
      <c r="F15" s="198">
        <v>6582665.6799999997</v>
      </c>
      <c r="G15" s="58"/>
      <c r="H15" s="196">
        <v>-9531800.9700000007</v>
      </c>
      <c r="N15" s="137"/>
      <c r="O15" s="101"/>
      <c r="P15" s="101"/>
      <c r="Q15" s="101"/>
      <c r="R15" s="178"/>
      <c r="S15" s="179"/>
      <c r="T15" s="101"/>
    </row>
    <row r="16" spans="1:20" ht="15.75" x14ac:dyDescent="0.35">
      <c r="B16" s="180" t="s">
        <v>132</v>
      </c>
      <c r="D16" s="20">
        <v>23</v>
      </c>
      <c r="E16" s="64"/>
      <c r="F16" s="56">
        <v>-9215437.8199999966</v>
      </c>
      <c r="G16" s="55"/>
      <c r="H16" s="10">
        <v>-9034194.3900000025</v>
      </c>
      <c r="O16" s="101"/>
      <c r="P16" s="101"/>
      <c r="Q16" s="101"/>
      <c r="R16" s="178"/>
      <c r="S16" s="101"/>
      <c r="T16" s="101"/>
    </row>
    <row r="17" spans="2:20" ht="15.75" x14ac:dyDescent="0.35">
      <c r="B17" s="180" t="s">
        <v>142</v>
      </c>
      <c r="D17" s="181">
        <v>24</v>
      </c>
      <c r="E17" s="64"/>
      <c r="F17" s="56">
        <v>-15981.34</v>
      </c>
      <c r="G17" s="55"/>
      <c r="H17" s="56">
        <v>-596776.62</v>
      </c>
      <c r="I17" s="60"/>
      <c r="J17" s="60"/>
      <c r="K17" s="60"/>
      <c r="L17" s="60"/>
      <c r="M17" s="60"/>
      <c r="N17" s="62"/>
      <c r="O17" s="101"/>
      <c r="P17" s="101"/>
      <c r="Q17" s="101"/>
      <c r="R17" s="178"/>
      <c r="S17" s="101"/>
      <c r="T17" s="101"/>
    </row>
    <row r="18" spans="2:20" ht="15.75" x14ac:dyDescent="0.35">
      <c r="B18" s="180" t="s">
        <v>41</v>
      </c>
      <c r="D18" s="181"/>
      <c r="E18" s="64"/>
      <c r="F18" s="56">
        <v>-373405.44</v>
      </c>
      <c r="G18" s="55"/>
      <c r="H18" s="56">
        <v>-229039.18</v>
      </c>
      <c r="Q18" s="101"/>
      <c r="R18" s="178"/>
      <c r="S18" s="101"/>
      <c r="T18" s="101"/>
    </row>
    <row r="19" spans="2:20" ht="15.75" x14ac:dyDescent="0.35">
      <c r="B19" s="180" t="s">
        <v>40</v>
      </c>
      <c r="D19" s="29">
        <v>25</v>
      </c>
      <c r="E19" s="64"/>
      <c r="F19" s="56">
        <v>6862866.9700000007</v>
      </c>
      <c r="G19" s="55"/>
      <c r="H19" s="56">
        <v>-43719.410000000164</v>
      </c>
      <c r="I19" s="61"/>
      <c r="J19" s="61"/>
      <c r="K19" s="61"/>
      <c r="L19" s="61"/>
      <c r="M19" s="61"/>
      <c r="N19" s="62"/>
      <c r="O19" s="62"/>
      <c r="Q19" s="101"/>
      <c r="R19" s="178"/>
      <c r="S19" s="101"/>
      <c r="T19" s="101"/>
    </row>
    <row r="20" spans="2:20" ht="15.75" x14ac:dyDescent="0.35">
      <c r="B20" s="180" t="s">
        <v>42</v>
      </c>
      <c r="D20" s="29">
        <v>10</v>
      </c>
      <c r="E20" s="64"/>
      <c r="F20" s="56">
        <v>0</v>
      </c>
      <c r="G20" s="55"/>
      <c r="H20" s="56">
        <v>0</v>
      </c>
      <c r="I20" s="62"/>
      <c r="J20" s="62"/>
      <c r="K20" s="62"/>
      <c r="L20" s="62"/>
      <c r="M20" s="62"/>
      <c r="O20" s="101"/>
      <c r="P20" s="101"/>
      <c r="Q20" s="101"/>
      <c r="R20" s="178"/>
      <c r="S20" s="101"/>
      <c r="T20" s="101"/>
    </row>
    <row r="21" spans="2:20" ht="15.75" x14ac:dyDescent="0.35">
      <c r="B21" s="180" t="s">
        <v>39</v>
      </c>
      <c r="D21" s="181">
        <v>26</v>
      </c>
      <c r="E21" s="64"/>
      <c r="F21" s="56">
        <v>9324623.3099999949</v>
      </c>
      <c r="G21" s="55"/>
      <c r="H21" s="56">
        <v>371928.63</v>
      </c>
      <c r="O21" s="101"/>
      <c r="P21" s="101"/>
      <c r="Q21" s="101"/>
      <c r="R21" s="178"/>
      <c r="S21" s="101"/>
      <c r="T21" s="101"/>
    </row>
    <row r="22" spans="2:20" ht="6" customHeight="1" x14ac:dyDescent="0.35">
      <c r="D22" s="176"/>
      <c r="E22" s="66"/>
      <c r="F22" s="54"/>
      <c r="G22" s="58"/>
      <c r="H22" s="10"/>
      <c r="O22" s="101"/>
      <c r="P22" s="101"/>
      <c r="Q22" s="182"/>
      <c r="R22" s="173"/>
      <c r="S22" s="173"/>
      <c r="T22" s="173"/>
    </row>
    <row r="23" spans="2:20" ht="15.75" x14ac:dyDescent="0.35">
      <c r="B23" s="183" t="s">
        <v>38</v>
      </c>
      <c r="D23" s="176"/>
      <c r="E23" s="65"/>
      <c r="F23" s="57">
        <v>14861628.619999997</v>
      </c>
      <c r="G23" s="58"/>
      <c r="H23" s="59">
        <v>-821360.53000000119</v>
      </c>
      <c r="N23" s="62"/>
      <c r="O23" s="101"/>
      <c r="P23" s="101"/>
      <c r="Q23" s="173"/>
      <c r="R23" s="173"/>
      <c r="S23" s="173"/>
      <c r="T23" s="173"/>
    </row>
    <row r="24" spans="2:20" ht="6" customHeight="1" x14ac:dyDescent="0.35">
      <c r="D24" s="176"/>
      <c r="E24" s="66"/>
      <c r="F24" s="54"/>
      <c r="G24" s="58"/>
      <c r="H24" s="10"/>
      <c r="O24" s="101"/>
      <c r="P24" s="101"/>
      <c r="Q24" s="173"/>
      <c r="R24" s="173"/>
      <c r="S24" s="173"/>
      <c r="T24" s="173"/>
    </row>
    <row r="25" spans="2:20" ht="15.75" x14ac:dyDescent="0.35">
      <c r="B25" s="11" t="s">
        <v>37</v>
      </c>
      <c r="D25" s="29">
        <v>27</v>
      </c>
      <c r="E25" s="64"/>
      <c r="F25" s="54">
        <v>2080246.91</v>
      </c>
      <c r="G25" s="55"/>
      <c r="H25" s="56">
        <v>481554.17</v>
      </c>
      <c r="K25" s="101"/>
      <c r="L25" s="101"/>
      <c r="M25" s="101"/>
      <c r="O25" s="101"/>
      <c r="P25" s="101"/>
      <c r="Q25" s="173"/>
      <c r="R25" s="173"/>
      <c r="S25" s="173"/>
      <c r="T25" s="173"/>
    </row>
    <row r="26" spans="2:20" ht="15.75" x14ac:dyDescent="0.35">
      <c r="B26" s="11" t="s">
        <v>36</v>
      </c>
      <c r="D26" s="29">
        <v>27</v>
      </c>
      <c r="E26" s="64"/>
      <c r="F26" s="56">
        <v>-13913847.189999999</v>
      </c>
      <c r="G26" s="55"/>
      <c r="H26" s="56">
        <v>-6298295.0800000001</v>
      </c>
      <c r="K26" s="101"/>
      <c r="L26" s="101"/>
      <c r="M26" s="101"/>
      <c r="O26" s="101"/>
      <c r="P26" s="101"/>
      <c r="Q26" s="173"/>
      <c r="R26" s="173"/>
      <c r="S26" s="173"/>
      <c r="T26" s="173"/>
    </row>
    <row r="27" spans="2:20" ht="6" customHeight="1" x14ac:dyDescent="0.35">
      <c r="D27" s="176"/>
      <c r="E27" s="66"/>
      <c r="F27" s="54"/>
      <c r="G27" s="58"/>
      <c r="H27" s="10"/>
      <c r="K27" s="101"/>
      <c r="O27" s="101"/>
      <c r="P27" s="101"/>
      <c r="Q27" s="173"/>
      <c r="R27" s="173"/>
      <c r="S27" s="173"/>
      <c r="T27" s="173"/>
    </row>
    <row r="28" spans="2:20" ht="15.75" x14ac:dyDescent="0.35">
      <c r="B28" s="184" t="s">
        <v>35</v>
      </c>
      <c r="D28" s="181"/>
      <c r="E28" s="65"/>
      <c r="F28" s="130">
        <v>3028028.339999998</v>
      </c>
      <c r="G28" s="58"/>
      <c r="H28" s="131">
        <v>-6638101.4400000013</v>
      </c>
      <c r="N28" s="185"/>
      <c r="O28" s="101"/>
      <c r="P28" s="101"/>
      <c r="Q28" s="173"/>
      <c r="R28" s="173"/>
      <c r="S28" s="173"/>
      <c r="T28" s="173"/>
    </row>
    <row r="29" spans="2:20" ht="6" customHeight="1" x14ac:dyDescent="0.35">
      <c r="E29" s="66"/>
      <c r="F29" s="54"/>
      <c r="G29" s="58"/>
      <c r="H29" s="10"/>
      <c r="O29" s="101"/>
      <c r="P29" s="101"/>
      <c r="Q29" s="173"/>
      <c r="R29" s="173"/>
      <c r="S29" s="173"/>
      <c r="T29" s="173"/>
    </row>
    <row r="30" spans="2:20" ht="15.75" x14ac:dyDescent="0.35">
      <c r="B30" s="11" t="s">
        <v>34</v>
      </c>
      <c r="E30" s="64"/>
      <c r="F30" s="54"/>
      <c r="G30" s="55"/>
      <c r="H30" s="56">
        <v>0</v>
      </c>
      <c r="O30" s="101"/>
      <c r="P30" s="101"/>
      <c r="Q30" s="173"/>
      <c r="R30" s="173"/>
      <c r="S30" s="173"/>
      <c r="T30" s="173"/>
    </row>
    <row r="31" spans="2:20" ht="6" customHeight="1" x14ac:dyDescent="0.35">
      <c r="E31" s="66"/>
      <c r="F31" s="54"/>
      <c r="G31" s="58"/>
      <c r="H31" s="10"/>
      <c r="O31" s="101"/>
      <c r="P31" s="101"/>
      <c r="Q31" s="173"/>
      <c r="R31" s="173"/>
      <c r="S31" s="173"/>
      <c r="T31" s="173"/>
    </row>
    <row r="32" spans="2:20" ht="15.75" x14ac:dyDescent="0.35">
      <c r="B32" s="184" t="s">
        <v>33</v>
      </c>
      <c r="D32" s="31" t="s">
        <v>158</v>
      </c>
      <c r="E32" s="65"/>
      <c r="F32" s="130">
        <v>3028028.339999998</v>
      </c>
      <c r="G32" s="58"/>
      <c r="H32" s="131">
        <v>-6638101.4400000013</v>
      </c>
      <c r="L32" s="137"/>
      <c r="O32" s="101"/>
      <c r="P32" s="101"/>
      <c r="Q32" s="173"/>
      <c r="R32" s="173"/>
      <c r="S32" s="173"/>
      <c r="T32" s="173"/>
    </row>
    <row r="33" spans="2:20" ht="15.75" x14ac:dyDescent="0.35">
      <c r="B33" s="184" t="s">
        <v>32</v>
      </c>
      <c r="E33" s="134"/>
      <c r="F33" s="132">
        <f>F32/181197364435</f>
        <v>1.6711216244462688E-5</v>
      </c>
      <c r="G33" s="133"/>
      <c r="H33" s="132">
        <f>H32/181197364435</f>
        <v>-3.6634646760445867E-5</v>
      </c>
      <c r="I33" s="186"/>
      <c r="J33" s="137"/>
      <c r="K33" s="137"/>
      <c r="L33" s="137"/>
      <c r="M33" s="137"/>
      <c r="N33" s="187"/>
      <c r="O33" s="101"/>
      <c r="P33" s="101"/>
      <c r="Q33" s="173"/>
      <c r="R33" s="173"/>
      <c r="S33" s="173"/>
      <c r="T33" s="173"/>
    </row>
    <row r="34" spans="2:20" x14ac:dyDescent="0.3">
      <c r="B34" s="288" t="s">
        <v>50</v>
      </c>
      <c r="F34" s="136"/>
      <c r="G34" s="136"/>
      <c r="H34" s="136"/>
      <c r="I34" s="137"/>
      <c r="J34" s="137"/>
      <c r="K34" s="137"/>
      <c r="L34" s="137"/>
      <c r="M34" s="137"/>
      <c r="N34" s="187"/>
    </row>
    <row r="35" spans="2:20" x14ac:dyDescent="0.3">
      <c r="G35" s="137"/>
      <c r="H35" s="137"/>
      <c r="I35" s="137"/>
      <c r="J35" s="137"/>
      <c r="K35" s="137"/>
      <c r="L35" s="137"/>
      <c r="M35" s="137"/>
      <c r="N35" s="187"/>
    </row>
    <row r="36" spans="2:20" x14ac:dyDescent="0.3">
      <c r="B36" s="19"/>
      <c r="E36" s="101"/>
      <c r="F36" s="101"/>
      <c r="G36" s="101"/>
      <c r="H36" s="101"/>
      <c r="I36" s="101"/>
      <c r="J36" s="137"/>
      <c r="K36" s="137"/>
      <c r="L36" s="137"/>
      <c r="M36" s="137"/>
      <c r="N36" s="187"/>
    </row>
    <row r="37" spans="2:20" x14ac:dyDescent="0.3">
      <c r="B37" s="19"/>
      <c r="F37" s="137"/>
      <c r="G37" s="137"/>
      <c r="H37" s="101"/>
      <c r="I37" s="137"/>
      <c r="J37" s="137"/>
      <c r="K37" s="137"/>
      <c r="L37" s="137"/>
      <c r="M37" s="137"/>
      <c r="N37" s="187"/>
    </row>
  </sheetData>
  <mergeCells count="4">
    <mergeCell ref="A1:I2"/>
    <mergeCell ref="D5:D7"/>
    <mergeCell ref="B5:B7"/>
    <mergeCell ref="F5:H6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34"/>
  <sheetViews>
    <sheetView showGridLines="0" zoomScale="90" zoomScaleNormal="90" workbookViewId="0">
      <selection activeCell="B4" sqref="B4:B6"/>
    </sheetView>
  </sheetViews>
  <sheetFormatPr defaultRowHeight="15" x14ac:dyDescent="0.3"/>
  <cols>
    <col min="1" max="1" width="4.5" style="11" customWidth="1"/>
    <col min="2" max="2" width="57.5" style="11" customWidth="1"/>
    <col min="3" max="3" width="2" style="11" customWidth="1"/>
    <col min="4" max="4" width="6" style="11" customWidth="1"/>
    <col min="5" max="5" width="1.83203125" style="11" customWidth="1"/>
    <col min="6" max="6" width="18.83203125" style="11" customWidth="1"/>
    <col min="7" max="7" width="2.83203125" style="11" customWidth="1"/>
    <col min="8" max="8" width="18.83203125" style="11" customWidth="1"/>
    <col min="9" max="9" width="2.83203125" style="135" customWidth="1"/>
    <col min="10" max="10" width="42.33203125" style="11" customWidth="1"/>
    <col min="11" max="11" width="17.1640625" style="11" bestFit="1" customWidth="1"/>
    <col min="12" max="12" width="18.6640625" style="11" customWidth="1"/>
    <col min="13" max="13" width="19" style="11" customWidth="1"/>
    <col min="14" max="14" width="9.33203125" style="11"/>
    <col min="15" max="15" width="16.1640625" style="11" bestFit="1" customWidth="1"/>
    <col min="16" max="16384" width="9.33203125" style="11"/>
  </cols>
  <sheetData>
    <row r="1" spans="1:11" ht="15" customHeight="1" x14ac:dyDescent="0.3">
      <c r="A1" s="304" t="s">
        <v>123</v>
      </c>
      <c r="B1" s="304"/>
      <c r="C1" s="304"/>
      <c r="D1" s="304"/>
      <c r="E1" s="304"/>
      <c r="F1" s="304"/>
      <c r="G1" s="304"/>
      <c r="H1" s="304"/>
      <c r="I1" s="304"/>
    </row>
    <row r="2" spans="1:11" ht="15" customHeight="1" x14ac:dyDescent="0.3">
      <c r="A2" s="304"/>
      <c r="B2" s="304"/>
      <c r="C2" s="304"/>
      <c r="D2" s="304"/>
      <c r="E2" s="304"/>
      <c r="F2" s="304"/>
      <c r="G2" s="304"/>
      <c r="H2" s="304"/>
      <c r="I2" s="304"/>
      <c r="J2" s="137"/>
      <c r="K2" s="137"/>
    </row>
    <row r="3" spans="1:11" x14ac:dyDescent="0.3">
      <c r="A3" s="138"/>
      <c r="B3" s="139"/>
      <c r="C3" s="138"/>
      <c r="D3" s="138"/>
      <c r="E3" s="138"/>
      <c r="F3" s="308"/>
      <c r="G3" s="308"/>
      <c r="H3" s="308"/>
      <c r="I3" s="118"/>
      <c r="J3" s="137"/>
      <c r="K3" s="137"/>
    </row>
    <row r="4" spans="1:11" ht="15.75" customHeight="1" x14ac:dyDescent="0.3">
      <c r="A4" s="138"/>
      <c r="B4" s="292" t="s">
        <v>47</v>
      </c>
      <c r="C4" s="138"/>
      <c r="D4" s="138"/>
      <c r="E4" s="138"/>
      <c r="F4" s="302" t="s">
        <v>135</v>
      </c>
      <c r="G4" s="302"/>
      <c r="H4" s="302"/>
      <c r="I4" s="121"/>
      <c r="J4" s="137"/>
      <c r="K4" s="137"/>
    </row>
    <row r="5" spans="1:11" x14ac:dyDescent="0.3">
      <c r="A5" s="138"/>
      <c r="B5" s="292"/>
      <c r="C5" s="138"/>
      <c r="D5" s="138"/>
      <c r="E5" s="138"/>
      <c r="F5" s="303"/>
      <c r="G5" s="303"/>
      <c r="H5" s="303"/>
      <c r="I5" s="121"/>
      <c r="J5" s="137"/>
      <c r="K5" s="137"/>
    </row>
    <row r="6" spans="1:11" x14ac:dyDescent="0.3">
      <c r="B6" s="293"/>
      <c r="C6" s="19"/>
      <c r="D6" s="123" t="s">
        <v>173</v>
      </c>
      <c r="E6" s="17"/>
      <c r="F6" s="122">
        <v>2022</v>
      </c>
      <c r="G6" s="17"/>
      <c r="H6" s="122">
        <v>2021</v>
      </c>
      <c r="I6" s="140"/>
      <c r="J6" s="137"/>
    </row>
    <row r="7" spans="1:11" x14ac:dyDescent="0.3">
      <c r="B7" s="18"/>
      <c r="C7" s="19"/>
      <c r="D7" s="17"/>
      <c r="E7" s="17"/>
      <c r="F7" s="17"/>
      <c r="G7" s="17"/>
      <c r="H7" s="17"/>
      <c r="I7" s="140"/>
      <c r="J7" s="137"/>
    </row>
    <row r="8" spans="1:11" x14ac:dyDescent="0.3">
      <c r="B8" s="18" t="s">
        <v>118</v>
      </c>
      <c r="C8" s="19"/>
      <c r="D8" s="141"/>
      <c r="E8" s="141"/>
      <c r="F8" s="141">
        <f>DRE!F32</f>
        <v>3028028.339999998</v>
      </c>
      <c r="G8" s="141"/>
      <c r="H8" s="141">
        <f>DRE!H32</f>
        <v>-6638101.4400000013</v>
      </c>
      <c r="I8" s="142"/>
      <c r="J8" s="137"/>
    </row>
    <row r="9" spans="1:11" x14ac:dyDescent="0.3">
      <c r="B9" s="19" t="s">
        <v>49</v>
      </c>
      <c r="C9" s="19"/>
      <c r="D9" s="143"/>
      <c r="E9" s="143"/>
      <c r="F9" s="144">
        <v>0</v>
      </c>
      <c r="G9" s="144"/>
      <c r="H9" s="144">
        <v>0</v>
      </c>
      <c r="I9" s="142"/>
      <c r="J9" s="137"/>
    </row>
    <row r="10" spans="1:11" x14ac:dyDescent="0.3">
      <c r="B10" s="19" t="s">
        <v>133</v>
      </c>
      <c r="C10" s="19"/>
      <c r="D10" s="289">
        <v>20</v>
      </c>
      <c r="E10" s="143"/>
      <c r="F10" s="145">
        <f>DMPL!J10</f>
        <v>317411</v>
      </c>
      <c r="G10" s="144"/>
      <c r="H10" s="145">
        <v>4550074</v>
      </c>
      <c r="I10" s="142"/>
      <c r="J10" s="137"/>
    </row>
    <row r="11" spans="1:11" x14ac:dyDescent="0.3">
      <c r="B11" s="146"/>
      <c r="C11" s="19"/>
      <c r="D11" s="148"/>
      <c r="E11" s="148"/>
      <c r="F11" s="147"/>
      <c r="G11" s="54"/>
      <c r="H11" s="147"/>
      <c r="I11" s="148"/>
      <c r="J11" s="137"/>
    </row>
    <row r="12" spans="1:11" x14ac:dyDescent="0.3">
      <c r="B12" s="146" t="s">
        <v>48</v>
      </c>
      <c r="C12" s="19"/>
      <c r="D12" s="142"/>
      <c r="E12" s="142"/>
      <c r="F12" s="149">
        <f>F8+F9+F10</f>
        <v>3345439.339999998</v>
      </c>
      <c r="G12" s="142"/>
      <c r="H12" s="149">
        <f>H8+H9+H10</f>
        <v>-2088027.4400000013</v>
      </c>
      <c r="I12" s="142"/>
      <c r="J12" s="137"/>
    </row>
    <row r="13" spans="1:11" x14ac:dyDescent="0.3">
      <c r="B13" s="150" t="s">
        <v>50</v>
      </c>
      <c r="C13" s="19"/>
      <c r="D13" s="148"/>
      <c r="E13" s="148"/>
      <c r="F13" s="54"/>
      <c r="G13" s="54"/>
      <c r="H13" s="54"/>
      <c r="I13" s="148"/>
      <c r="J13" s="137"/>
    </row>
    <row r="14" spans="1:11" x14ac:dyDescent="0.3">
      <c r="B14" s="150"/>
      <c r="C14" s="19"/>
      <c r="D14" s="54"/>
      <c r="E14" s="54"/>
      <c r="F14" s="54"/>
      <c r="G14" s="54"/>
      <c r="H14" s="54"/>
      <c r="I14" s="148"/>
      <c r="J14" s="137"/>
    </row>
    <row r="15" spans="1:11" x14ac:dyDescent="0.3">
      <c r="B15" s="151"/>
      <c r="C15" s="19"/>
      <c r="D15" s="54"/>
      <c r="E15" s="54"/>
      <c r="F15" s="54"/>
      <c r="G15" s="54"/>
      <c r="H15" s="54"/>
      <c r="I15" s="148"/>
      <c r="J15" s="137"/>
    </row>
    <row r="16" spans="1:11" x14ac:dyDescent="0.3">
      <c r="B16" s="18"/>
      <c r="C16" s="19"/>
      <c r="D16" s="54"/>
      <c r="E16" s="54"/>
      <c r="F16" s="54"/>
      <c r="G16" s="54"/>
      <c r="H16" s="54"/>
      <c r="I16" s="148"/>
      <c r="J16" s="137"/>
    </row>
    <row r="17" spans="1:11" x14ac:dyDescent="0.3">
      <c r="B17" s="151"/>
      <c r="C17" s="19"/>
      <c r="D17" s="17"/>
      <c r="E17" s="17"/>
      <c r="F17" s="17"/>
      <c r="G17" s="17"/>
      <c r="H17" s="17"/>
      <c r="I17" s="140"/>
      <c r="J17" s="137"/>
    </row>
    <row r="18" spans="1:11" x14ac:dyDescent="0.3">
      <c r="B18" s="19"/>
      <c r="F18" s="152"/>
      <c r="G18" s="152"/>
      <c r="H18" s="152"/>
      <c r="I18" s="153"/>
      <c r="J18" s="154"/>
    </row>
    <row r="19" spans="1:11" x14ac:dyDescent="0.3">
      <c r="B19" s="19"/>
      <c r="F19" s="152"/>
      <c r="G19" s="152"/>
      <c r="H19" s="152"/>
      <c r="I19" s="153"/>
      <c r="J19" s="154"/>
    </row>
    <row r="20" spans="1:11" x14ac:dyDescent="0.3">
      <c r="F20" s="152"/>
      <c r="G20" s="152"/>
      <c r="H20" s="152"/>
      <c r="I20" s="153"/>
      <c r="K20" s="53"/>
    </row>
    <row r="21" spans="1:11" x14ac:dyDescent="0.3">
      <c r="F21" s="152"/>
      <c r="G21" s="152"/>
      <c r="H21" s="152"/>
      <c r="I21" s="153"/>
      <c r="J21" s="154"/>
      <c r="K21" s="53"/>
    </row>
    <row r="22" spans="1:11" x14ac:dyDescent="0.3">
      <c r="F22" s="152"/>
      <c r="G22" s="152"/>
      <c r="H22" s="152"/>
      <c r="I22" s="153"/>
      <c r="J22" s="154"/>
      <c r="K22" s="53"/>
    </row>
    <row r="23" spans="1:11" x14ac:dyDescent="0.3">
      <c r="A23" s="306"/>
      <c r="B23" s="306"/>
      <c r="C23" s="193"/>
      <c r="D23" s="285"/>
      <c r="E23" s="287"/>
      <c r="F23" s="193"/>
      <c r="G23" s="193"/>
      <c r="H23" s="193"/>
      <c r="I23" s="155"/>
      <c r="J23" s="154"/>
      <c r="K23" s="53"/>
    </row>
    <row r="24" spans="1:11" x14ac:dyDescent="0.3">
      <c r="A24" s="306"/>
      <c r="B24" s="306"/>
      <c r="C24" s="193"/>
      <c r="D24" s="285"/>
      <c r="E24" s="287"/>
      <c r="F24" s="193"/>
      <c r="G24" s="193"/>
      <c r="H24" s="193"/>
      <c r="I24" s="155"/>
      <c r="J24" s="154"/>
    </row>
    <row r="25" spans="1:11" x14ac:dyDescent="0.3">
      <c r="A25" s="306"/>
      <c r="B25" s="306"/>
      <c r="C25" s="193"/>
      <c r="D25" s="285"/>
      <c r="E25" s="287"/>
      <c r="F25" s="193"/>
      <c r="G25" s="193"/>
      <c r="H25" s="193"/>
      <c r="I25" s="155"/>
      <c r="J25" s="53"/>
      <c r="K25" s="53"/>
    </row>
    <row r="26" spans="1:11" x14ac:dyDescent="0.3">
      <c r="A26" s="156"/>
      <c r="B26" s="194"/>
      <c r="C26" s="157"/>
      <c r="F26" s="193"/>
      <c r="G26" s="193"/>
      <c r="H26" s="193"/>
      <c r="I26" s="155"/>
    </row>
    <row r="27" spans="1:11" x14ac:dyDescent="0.3">
      <c r="A27" s="156"/>
      <c r="B27" s="158"/>
      <c r="C27" s="159"/>
    </row>
    <row r="28" spans="1:11" x14ac:dyDescent="0.3">
      <c r="A28" s="156"/>
      <c r="B28" s="156"/>
    </row>
    <row r="29" spans="1:11" x14ac:dyDescent="0.3">
      <c r="A29" s="307"/>
      <c r="B29" s="307"/>
      <c r="C29" s="159"/>
    </row>
    <row r="30" spans="1:11" x14ac:dyDescent="0.3">
      <c r="A30" s="307"/>
      <c r="B30" s="307"/>
      <c r="C30" s="159"/>
    </row>
    <row r="31" spans="1:11" x14ac:dyDescent="0.3">
      <c r="A31" s="307"/>
      <c r="B31" s="307"/>
    </row>
    <row r="32" spans="1:11" x14ac:dyDescent="0.3">
      <c r="D32" s="152"/>
      <c r="E32" s="152"/>
    </row>
    <row r="33" spans="2:9" x14ac:dyDescent="0.3">
      <c r="D33" s="152"/>
      <c r="E33" s="152"/>
    </row>
    <row r="34" spans="2:9" x14ac:dyDescent="0.3">
      <c r="D34" s="152"/>
      <c r="E34" s="152"/>
    </row>
    <row r="35" spans="2:9" x14ac:dyDescent="0.3">
      <c r="B35" s="305"/>
      <c r="C35" s="305"/>
      <c r="D35" s="305"/>
      <c r="E35" s="286"/>
    </row>
    <row r="36" spans="2:9" x14ac:dyDescent="0.3">
      <c r="B36" s="305"/>
      <c r="C36" s="305"/>
      <c r="D36" s="305"/>
      <c r="E36" s="286"/>
    </row>
    <row r="37" spans="2:9" x14ac:dyDescent="0.3">
      <c r="B37" s="305"/>
      <c r="C37" s="305"/>
      <c r="D37" s="305"/>
      <c r="E37" s="286"/>
    </row>
    <row r="38" spans="2:9" x14ac:dyDescent="0.3">
      <c r="D38" s="152"/>
      <c r="E38" s="152"/>
    </row>
    <row r="39" spans="2:9" x14ac:dyDescent="0.3">
      <c r="D39" s="152"/>
      <c r="E39" s="152"/>
    </row>
    <row r="40" spans="2:9" x14ac:dyDescent="0.3">
      <c r="B40" s="152"/>
      <c r="C40" s="160"/>
      <c r="D40" s="152"/>
      <c r="E40" s="152"/>
    </row>
    <row r="41" spans="2:9" x14ac:dyDescent="0.3">
      <c r="B41" s="152"/>
      <c r="C41" s="160"/>
      <c r="D41" s="152"/>
      <c r="E41" s="152"/>
    </row>
    <row r="42" spans="2:9" x14ac:dyDescent="0.3">
      <c r="B42" s="152"/>
      <c r="C42" s="160"/>
      <c r="D42" s="152"/>
      <c r="E42" s="152"/>
    </row>
    <row r="43" spans="2:9" x14ac:dyDescent="0.3">
      <c r="B43" s="160"/>
      <c r="C43" s="160"/>
    </row>
    <row r="44" spans="2:9" x14ac:dyDescent="0.3">
      <c r="B44" s="160"/>
      <c r="C44" s="160"/>
    </row>
    <row r="45" spans="2:9" x14ac:dyDescent="0.3">
      <c r="B45" s="161"/>
      <c r="C45" s="162"/>
      <c r="D45" s="163"/>
      <c r="E45" s="163"/>
      <c r="F45" s="192"/>
      <c r="G45" s="192"/>
      <c r="H45" s="192"/>
      <c r="I45" s="164"/>
    </row>
    <row r="46" spans="2:9" x14ac:dyDescent="0.3">
      <c r="B46" s="161"/>
      <c r="C46" s="162"/>
      <c r="D46" s="163"/>
      <c r="E46" s="163"/>
      <c r="F46" s="192"/>
      <c r="G46" s="192"/>
      <c r="H46" s="192"/>
      <c r="I46" s="164"/>
    </row>
    <row r="47" spans="2:9" x14ac:dyDescent="0.3">
      <c r="B47" s="161"/>
      <c r="C47" s="162"/>
      <c r="D47" s="163"/>
      <c r="E47" s="163"/>
      <c r="F47" s="192"/>
      <c r="G47" s="192"/>
      <c r="H47" s="192"/>
      <c r="I47" s="164"/>
    </row>
    <row r="48" spans="2:9" x14ac:dyDescent="0.3">
      <c r="B48" s="13"/>
      <c r="C48" s="13"/>
      <c r="D48" s="163"/>
      <c r="E48" s="163"/>
      <c r="F48" s="13"/>
      <c r="G48" s="13"/>
      <c r="H48" s="13"/>
      <c r="I48" s="118"/>
    </row>
    <row r="49" spans="2:9" x14ac:dyDescent="0.3">
      <c r="B49" s="165"/>
      <c r="C49" s="165"/>
      <c r="D49" s="163"/>
      <c r="E49" s="163"/>
      <c r="F49" s="165"/>
      <c r="G49" s="165"/>
      <c r="H49" s="165"/>
      <c r="I49" s="166"/>
    </row>
    <row r="50" spans="2:9" x14ac:dyDescent="0.3">
      <c r="B50" s="163"/>
      <c r="C50" s="163"/>
      <c r="D50" s="163"/>
      <c r="E50" s="163"/>
      <c r="F50" s="309"/>
      <c r="G50" s="309"/>
      <c r="H50" s="309"/>
      <c r="I50" s="309"/>
    </row>
    <row r="51" spans="2:9" x14ac:dyDescent="0.3">
      <c r="B51" s="163"/>
      <c r="C51" s="13"/>
      <c r="D51" s="163"/>
      <c r="E51" s="163"/>
      <c r="F51" s="309"/>
      <c r="G51" s="309"/>
      <c r="H51" s="309"/>
      <c r="I51" s="309"/>
    </row>
    <row r="52" spans="2:9" x14ac:dyDescent="0.3">
      <c r="B52" s="163"/>
      <c r="C52" s="13"/>
      <c r="D52" s="163"/>
      <c r="E52" s="163"/>
      <c r="F52" s="309"/>
      <c r="G52" s="309"/>
      <c r="H52" s="309"/>
      <c r="I52" s="309"/>
    </row>
    <row r="53" spans="2:9" x14ac:dyDescent="0.3">
      <c r="B53" s="163"/>
      <c r="C53" s="13"/>
      <c r="D53" s="163"/>
      <c r="E53" s="163"/>
      <c r="F53" s="163"/>
      <c r="G53" s="163"/>
      <c r="H53" s="163"/>
      <c r="I53" s="167"/>
    </row>
    <row r="54" spans="2:9" x14ac:dyDescent="0.3">
      <c r="C54" s="193"/>
      <c r="F54" s="152"/>
      <c r="G54" s="152"/>
      <c r="H54" s="152"/>
      <c r="I54" s="153"/>
    </row>
    <row r="55" spans="2:9" x14ac:dyDescent="0.3">
      <c r="C55" s="193"/>
      <c r="F55" s="152"/>
      <c r="G55" s="152"/>
      <c r="H55" s="152"/>
      <c r="I55" s="153"/>
    </row>
    <row r="56" spans="2:9" x14ac:dyDescent="0.3">
      <c r="C56" s="193"/>
      <c r="F56" s="152"/>
      <c r="G56" s="152"/>
      <c r="H56" s="152"/>
      <c r="I56" s="153"/>
    </row>
    <row r="57" spans="2:9" x14ac:dyDescent="0.3">
      <c r="F57" s="152"/>
      <c r="G57" s="152"/>
      <c r="H57" s="152"/>
      <c r="I57" s="153"/>
    </row>
    <row r="58" spans="2:9" x14ac:dyDescent="0.3">
      <c r="F58" s="152"/>
      <c r="G58" s="152"/>
      <c r="H58" s="152"/>
      <c r="I58" s="153"/>
    </row>
    <row r="59" spans="2:9" x14ac:dyDescent="0.3">
      <c r="F59" s="152"/>
      <c r="G59" s="152"/>
      <c r="H59" s="152"/>
      <c r="I59" s="153"/>
    </row>
    <row r="60" spans="2:9" x14ac:dyDescent="0.3">
      <c r="F60" s="152"/>
      <c r="G60" s="152"/>
      <c r="H60" s="152"/>
      <c r="I60" s="153"/>
    </row>
    <row r="61" spans="2:9" x14ac:dyDescent="0.3">
      <c r="F61" s="152"/>
      <c r="G61" s="152"/>
      <c r="H61" s="152"/>
      <c r="I61" s="153"/>
    </row>
    <row r="62" spans="2:9" x14ac:dyDescent="0.3">
      <c r="F62" s="152"/>
      <c r="G62" s="152"/>
      <c r="H62" s="152"/>
      <c r="I62" s="153"/>
    </row>
    <row r="63" spans="2:9" x14ac:dyDescent="0.3">
      <c r="F63" s="152"/>
      <c r="G63" s="152"/>
      <c r="H63" s="152"/>
      <c r="I63" s="153"/>
    </row>
    <row r="64" spans="2:9" x14ac:dyDescent="0.3">
      <c r="F64" s="152"/>
      <c r="G64" s="152"/>
      <c r="H64" s="152"/>
      <c r="I64" s="153"/>
    </row>
    <row r="65" spans="6:9" x14ac:dyDescent="0.3">
      <c r="F65" s="152"/>
      <c r="G65" s="152"/>
      <c r="H65" s="152"/>
      <c r="I65" s="153"/>
    </row>
    <row r="66" spans="6:9" x14ac:dyDescent="0.3">
      <c r="F66" s="152"/>
      <c r="G66" s="152"/>
      <c r="H66" s="152"/>
      <c r="I66" s="153"/>
    </row>
    <row r="67" spans="6:9" x14ac:dyDescent="0.3">
      <c r="F67" s="152"/>
      <c r="G67" s="152"/>
      <c r="H67" s="152"/>
      <c r="I67" s="153"/>
    </row>
    <row r="68" spans="6:9" x14ac:dyDescent="0.3">
      <c r="F68" s="152"/>
      <c r="G68" s="152"/>
      <c r="H68" s="152"/>
      <c r="I68" s="153"/>
    </row>
    <row r="69" spans="6:9" x14ac:dyDescent="0.3">
      <c r="F69" s="152"/>
      <c r="G69" s="152"/>
      <c r="H69" s="152"/>
      <c r="I69" s="153"/>
    </row>
    <row r="70" spans="6:9" x14ac:dyDescent="0.3">
      <c r="F70" s="152"/>
      <c r="G70" s="152"/>
      <c r="H70" s="152"/>
      <c r="I70" s="153"/>
    </row>
    <row r="71" spans="6:9" x14ac:dyDescent="0.3">
      <c r="F71" s="152"/>
      <c r="G71" s="152"/>
      <c r="H71" s="152"/>
      <c r="I71" s="153"/>
    </row>
    <row r="72" spans="6:9" x14ac:dyDescent="0.3">
      <c r="F72" s="152"/>
      <c r="G72" s="152"/>
      <c r="H72" s="152"/>
      <c r="I72" s="153"/>
    </row>
    <row r="73" spans="6:9" x14ac:dyDescent="0.3">
      <c r="F73" s="152"/>
      <c r="G73" s="152"/>
      <c r="H73" s="152"/>
      <c r="I73" s="153"/>
    </row>
    <row r="74" spans="6:9" x14ac:dyDescent="0.3">
      <c r="F74" s="152"/>
      <c r="G74" s="152"/>
      <c r="H74" s="152"/>
      <c r="I74" s="153"/>
    </row>
    <row r="75" spans="6:9" x14ac:dyDescent="0.3">
      <c r="F75" s="152"/>
      <c r="G75" s="152"/>
      <c r="H75" s="152"/>
      <c r="I75" s="153"/>
    </row>
    <row r="76" spans="6:9" x14ac:dyDescent="0.3">
      <c r="F76" s="152"/>
      <c r="G76" s="152"/>
      <c r="H76" s="152"/>
      <c r="I76" s="153"/>
    </row>
    <row r="77" spans="6:9" x14ac:dyDescent="0.3">
      <c r="F77" s="152"/>
      <c r="G77" s="152"/>
      <c r="H77" s="152"/>
      <c r="I77" s="153"/>
    </row>
    <row r="78" spans="6:9" x14ac:dyDescent="0.3">
      <c r="F78" s="152"/>
      <c r="G78" s="152"/>
      <c r="H78" s="152"/>
      <c r="I78" s="153"/>
    </row>
    <row r="79" spans="6:9" x14ac:dyDescent="0.3">
      <c r="F79" s="152"/>
      <c r="G79" s="152"/>
      <c r="H79" s="152"/>
      <c r="I79" s="153"/>
    </row>
    <row r="80" spans="6:9" x14ac:dyDescent="0.3">
      <c r="F80" s="152"/>
      <c r="G80" s="152"/>
      <c r="H80" s="152"/>
      <c r="I80" s="153"/>
    </row>
    <row r="81" spans="6:9" x14ac:dyDescent="0.3">
      <c r="F81" s="152"/>
      <c r="G81" s="152"/>
      <c r="H81" s="152"/>
      <c r="I81" s="153"/>
    </row>
    <row r="82" spans="6:9" x14ac:dyDescent="0.3">
      <c r="F82" s="152"/>
      <c r="G82" s="152"/>
      <c r="H82" s="152"/>
      <c r="I82" s="153"/>
    </row>
    <row r="83" spans="6:9" x14ac:dyDescent="0.3">
      <c r="F83" s="152"/>
      <c r="G83" s="152"/>
      <c r="H83" s="152"/>
      <c r="I83" s="153"/>
    </row>
    <row r="84" spans="6:9" x14ac:dyDescent="0.3">
      <c r="F84" s="152"/>
      <c r="G84" s="152"/>
      <c r="H84" s="152"/>
      <c r="I84" s="153"/>
    </row>
    <row r="85" spans="6:9" x14ac:dyDescent="0.3">
      <c r="F85" s="152"/>
      <c r="G85" s="152"/>
      <c r="H85" s="152"/>
      <c r="I85" s="153"/>
    </row>
    <row r="86" spans="6:9" x14ac:dyDescent="0.3">
      <c r="F86" s="152"/>
      <c r="G86" s="152"/>
      <c r="H86" s="152"/>
      <c r="I86" s="153"/>
    </row>
    <row r="87" spans="6:9" x14ac:dyDescent="0.3">
      <c r="F87" s="152"/>
      <c r="G87" s="152"/>
      <c r="H87" s="152"/>
      <c r="I87" s="153"/>
    </row>
    <row r="88" spans="6:9" x14ac:dyDescent="0.3">
      <c r="F88" s="152"/>
      <c r="G88" s="152"/>
      <c r="H88" s="152"/>
      <c r="I88" s="153"/>
    </row>
    <row r="89" spans="6:9" x14ac:dyDescent="0.3">
      <c r="F89" s="152"/>
      <c r="G89" s="152"/>
      <c r="H89" s="152"/>
      <c r="I89" s="153"/>
    </row>
    <row r="90" spans="6:9" x14ac:dyDescent="0.3">
      <c r="F90" s="152"/>
      <c r="G90" s="152"/>
      <c r="H90" s="152"/>
      <c r="I90" s="153"/>
    </row>
    <row r="91" spans="6:9" x14ac:dyDescent="0.3">
      <c r="F91" s="152"/>
      <c r="G91" s="152"/>
      <c r="H91" s="152"/>
      <c r="I91" s="153"/>
    </row>
    <row r="92" spans="6:9" x14ac:dyDescent="0.3">
      <c r="F92" s="152"/>
      <c r="G92" s="152"/>
      <c r="H92" s="152"/>
      <c r="I92" s="153"/>
    </row>
    <row r="93" spans="6:9" x14ac:dyDescent="0.3">
      <c r="F93" s="152"/>
      <c r="G93" s="152"/>
      <c r="H93" s="152"/>
      <c r="I93" s="153"/>
    </row>
    <row r="94" spans="6:9" x14ac:dyDescent="0.3">
      <c r="F94" s="152"/>
      <c r="G94" s="152"/>
      <c r="H94" s="152"/>
      <c r="I94" s="153"/>
    </row>
    <row r="95" spans="6:9" x14ac:dyDescent="0.3">
      <c r="F95" s="152"/>
      <c r="G95" s="152"/>
      <c r="H95" s="152"/>
      <c r="I95" s="153"/>
    </row>
    <row r="96" spans="6:9" x14ac:dyDescent="0.3">
      <c r="F96" s="152"/>
      <c r="G96" s="152"/>
      <c r="H96" s="152"/>
      <c r="I96" s="153"/>
    </row>
    <row r="97" spans="6:9" x14ac:dyDescent="0.3">
      <c r="F97" s="152"/>
      <c r="G97" s="152"/>
      <c r="H97" s="152"/>
      <c r="I97" s="153"/>
    </row>
    <row r="98" spans="6:9" x14ac:dyDescent="0.3">
      <c r="F98" s="152"/>
      <c r="G98" s="152"/>
      <c r="H98" s="152"/>
      <c r="I98" s="153"/>
    </row>
    <row r="99" spans="6:9" x14ac:dyDescent="0.3">
      <c r="F99" s="152"/>
      <c r="G99" s="152"/>
      <c r="H99" s="152"/>
      <c r="I99" s="153"/>
    </row>
    <row r="100" spans="6:9" x14ac:dyDescent="0.3">
      <c r="F100" s="152"/>
      <c r="G100" s="152"/>
      <c r="H100" s="152"/>
      <c r="I100" s="153"/>
    </row>
    <row r="101" spans="6:9" x14ac:dyDescent="0.3">
      <c r="F101" s="152"/>
      <c r="G101" s="152"/>
      <c r="H101" s="152"/>
      <c r="I101" s="153"/>
    </row>
    <row r="102" spans="6:9" x14ac:dyDescent="0.3">
      <c r="F102" s="152"/>
      <c r="G102" s="152"/>
      <c r="H102" s="152"/>
      <c r="I102" s="153"/>
    </row>
    <row r="103" spans="6:9" x14ac:dyDescent="0.3">
      <c r="F103" s="152"/>
      <c r="G103" s="152"/>
      <c r="H103" s="152"/>
      <c r="I103" s="153"/>
    </row>
    <row r="104" spans="6:9" x14ac:dyDescent="0.3">
      <c r="F104" s="152"/>
      <c r="G104" s="152"/>
      <c r="H104" s="152"/>
      <c r="I104" s="153"/>
    </row>
    <row r="105" spans="6:9" x14ac:dyDescent="0.3">
      <c r="F105" s="152"/>
      <c r="G105" s="152"/>
      <c r="H105" s="152"/>
      <c r="I105" s="153"/>
    </row>
    <row r="106" spans="6:9" x14ac:dyDescent="0.3">
      <c r="F106" s="152"/>
      <c r="G106" s="152"/>
      <c r="H106" s="152"/>
      <c r="I106" s="153"/>
    </row>
    <row r="107" spans="6:9" x14ac:dyDescent="0.3">
      <c r="F107" s="152"/>
      <c r="G107" s="152"/>
      <c r="H107" s="152"/>
      <c r="I107" s="153"/>
    </row>
    <row r="108" spans="6:9" x14ac:dyDescent="0.3">
      <c r="F108" s="152"/>
      <c r="G108" s="152"/>
      <c r="H108" s="152"/>
      <c r="I108" s="153"/>
    </row>
    <row r="109" spans="6:9" x14ac:dyDescent="0.3">
      <c r="F109" s="152"/>
      <c r="G109" s="152"/>
      <c r="H109" s="152"/>
      <c r="I109" s="153"/>
    </row>
    <row r="110" spans="6:9" x14ac:dyDescent="0.3">
      <c r="F110" s="152"/>
      <c r="G110" s="152"/>
      <c r="H110" s="152"/>
      <c r="I110" s="153"/>
    </row>
    <row r="111" spans="6:9" x14ac:dyDescent="0.3">
      <c r="F111" s="152"/>
      <c r="G111" s="152"/>
      <c r="H111" s="152"/>
      <c r="I111" s="153"/>
    </row>
    <row r="112" spans="6:9" x14ac:dyDescent="0.3">
      <c r="F112" s="152"/>
      <c r="G112" s="152"/>
      <c r="H112" s="152"/>
      <c r="I112" s="153"/>
    </row>
    <row r="113" spans="6:9" x14ac:dyDescent="0.3">
      <c r="F113" s="152"/>
      <c r="G113" s="152"/>
      <c r="H113" s="152"/>
      <c r="I113" s="153"/>
    </row>
    <row r="114" spans="6:9" x14ac:dyDescent="0.3">
      <c r="F114" s="152"/>
      <c r="G114" s="152"/>
      <c r="H114" s="152"/>
      <c r="I114" s="153"/>
    </row>
    <row r="115" spans="6:9" x14ac:dyDescent="0.3">
      <c r="F115" s="152"/>
      <c r="G115" s="152"/>
      <c r="H115" s="152"/>
      <c r="I115" s="153"/>
    </row>
    <row r="116" spans="6:9" x14ac:dyDescent="0.3">
      <c r="F116" s="152"/>
      <c r="G116" s="152"/>
      <c r="H116" s="152"/>
      <c r="I116" s="153"/>
    </row>
    <row r="117" spans="6:9" x14ac:dyDescent="0.3">
      <c r="F117" s="152"/>
      <c r="G117" s="152"/>
      <c r="H117" s="152"/>
      <c r="I117" s="153"/>
    </row>
    <row r="118" spans="6:9" x14ac:dyDescent="0.3">
      <c r="F118" s="152"/>
      <c r="G118" s="152"/>
      <c r="H118" s="152"/>
      <c r="I118" s="153"/>
    </row>
    <row r="119" spans="6:9" x14ac:dyDescent="0.3">
      <c r="F119" s="152"/>
      <c r="G119" s="152"/>
      <c r="H119" s="152"/>
      <c r="I119" s="153"/>
    </row>
    <row r="120" spans="6:9" x14ac:dyDescent="0.3">
      <c r="F120" s="152"/>
      <c r="G120" s="152"/>
      <c r="H120" s="152"/>
      <c r="I120" s="153"/>
    </row>
    <row r="121" spans="6:9" x14ac:dyDescent="0.3">
      <c r="F121" s="152"/>
      <c r="G121" s="152"/>
      <c r="H121" s="152"/>
      <c r="I121" s="153"/>
    </row>
    <row r="122" spans="6:9" x14ac:dyDescent="0.3">
      <c r="F122" s="152"/>
      <c r="G122" s="152"/>
      <c r="H122" s="152"/>
      <c r="I122" s="153"/>
    </row>
    <row r="123" spans="6:9" x14ac:dyDescent="0.3">
      <c r="F123" s="152"/>
      <c r="G123" s="152"/>
      <c r="H123" s="152"/>
      <c r="I123" s="153"/>
    </row>
    <row r="124" spans="6:9" x14ac:dyDescent="0.3">
      <c r="F124" s="152"/>
      <c r="G124" s="152"/>
      <c r="H124" s="152"/>
      <c r="I124" s="153"/>
    </row>
    <row r="125" spans="6:9" x14ac:dyDescent="0.3">
      <c r="F125" s="152"/>
      <c r="G125" s="152"/>
      <c r="H125" s="152"/>
      <c r="I125" s="153"/>
    </row>
    <row r="126" spans="6:9" x14ac:dyDescent="0.3">
      <c r="F126" s="152"/>
      <c r="G126" s="152"/>
      <c r="H126" s="152"/>
      <c r="I126" s="153"/>
    </row>
    <row r="127" spans="6:9" x14ac:dyDescent="0.3">
      <c r="F127" s="152"/>
      <c r="G127" s="152"/>
      <c r="H127" s="152"/>
      <c r="I127" s="153"/>
    </row>
    <row r="128" spans="6:9" x14ac:dyDescent="0.3">
      <c r="F128" s="152"/>
      <c r="G128" s="152"/>
      <c r="H128" s="152"/>
      <c r="I128" s="153"/>
    </row>
    <row r="129" spans="6:9" x14ac:dyDescent="0.3">
      <c r="F129" s="152"/>
      <c r="G129" s="152"/>
      <c r="H129" s="152"/>
      <c r="I129" s="153"/>
    </row>
    <row r="130" spans="6:9" x14ac:dyDescent="0.3">
      <c r="F130" s="152"/>
      <c r="G130" s="152"/>
      <c r="H130" s="152"/>
      <c r="I130" s="153"/>
    </row>
    <row r="131" spans="6:9" x14ac:dyDescent="0.3">
      <c r="F131" s="152"/>
      <c r="G131" s="152"/>
      <c r="H131" s="152"/>
      <c r="I131" s="153"/>
    </row>
    <row r="132" spans="6:9" x14ac:dyDescent="0.3">
      <c r="F132" s="152"/>
      <c r="G132" s="152"/>
      <c r="H132" s="152"/>
      <c r="I132" s="153"/>
    </row>
    <row r="133" spans="6:9" x14ac:dyDescent="0.3">
      <c r="F133" s="152"/>
      <c r="G133" s="152"/>
      <c r="H133" s="152"/>
      <c r="I133" s="153"/>
    </row>
    <row r="134" spans="6:9" x14ac:dyDescent="0.3">
      <c r="F134" s="152"/>
      <c r="G134" s="152"/>
      <c r="H134" s="152"/>
      <c r="I134" s="153"/>
    </row>
  </sheetData>
  <mergeCells count="16">
    <mergeCell ref="F50:I50"/>
    <mergeCell ref="F51:I51"/>
    <mergeCell ref="F52:I52"/>
    <mergeCell ref="A31:B31"/>
    <mergeCell ref="B35:D35"/>
    <mergeCell ref="A1:I2"/>
    <mergeCell ref="B36:D36"/>
    <mergeCell ref="B37:D37"/>
    <mergeCell ref="B4:B6"/>
    <mergeCell ref="A25:B25"/>
    <mergeCell ref="A29:B29"/>
    <mergeCell ref="A30:B30"/>
    <mergeCell ref="A23:B23"/>
    <mergeCell ref="A24:B24"/>
    <mergeCell ref="F3:H3"/>
    <mergeCell ref="F4:H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2"/>
  <sheetViews>
    <sheetView showGridLines="0" zoomScale="90" zoomScaleNormal="90" workbookViewId="0">
      <selection activeCell="L13" sqref="L13"/>
    </sheetView>
  </sheetViews>
  <sheetFormatPr defaultColWidth="10.33203125" defaultRowHeight="15.75" x14ac:dyDescent="0.35"/>
  <cols>
    <col min="1" max="1" width="2.1640625" style="11" customWidth="1"/>
    <col min="2" max="2" width="66.83203125" style="46" bestFit="1" customWidth="1"/>
    <col min="3" max="3" width="2" style="11" customWidth="1"/>
    <col min="4" max="4" width="7.83203125" style="11" customWidth="1"/>
    <col min="5" max="5" width="2" style="11" customWidth="1"/>
    <col min="6" max="6" width="15.83203125" style="11" customWidth="1"/>
    <col min="7" max="7" width="2.33203125" style="11" bestFit="1" customWidth="1"/>
    <col min="8" max="8" width="17.1640625" style="11" bestFit="1" customWidth="1"/>
    <col min="9" max="9" width="1" style="11" customWidth="1"/>
    <col min="10" max="10" width="16.83203125" style="11" customWidth="1"/>
    <col min="11" max="11" width="2" style="11" customWidth="1"/>
    <col min="12" max="12" width="16.83203125" style="11" customWidth="1"/>
    <col min="13" max="13" width="2" style="11" customWidth="1"/>
    <col min="14" max="14" width="17.6640625" style="11" bestFit="1" customWidth="1"/>
    <col min="15" max="15" width="2" style="11" customWidth="1"/>
    <col min="16" max="16" width="18.1640625" style="11" customWidth="1"/>
    <col min="17" max="17" width="17" style="11" bestFit="1" customWidth="1"/>
    <col min="18" max="18" width="20.5" style="11" bestFit="1" customWidth="1"/>
    <col min="19" max="19" width="18.5" style="11" customWidth="1"/>
    <col min="20" max="20" width="21.33203125" style="11" customWidth="1"/>
    <col min="21" max="21" width="18.33203125" style="11" bestFit="1" customWidth="1"/>
    <col min="22" max="22" width="10.33203125" style="11"/>
    <col min="23" max="23" width="18.33203125" style="11" bestFit="1" customWidth="1"/>
    <col min="24" max="24" width="10.33203125" style="11"/>
    <col min="25" max="25" width="18.33203125" style="11" bestFit="1" customWidth="1"/>
    <col min="26" max="26" width="16" style="11" bestFit="1" customWidth="1"/>
    <col min="27" max="27" width="10.6640625" style="11" bestFit="1" customWidth="1"/>
    <col min="28" max="28" width="16" style="11" bestFit="1" customWidth="1"/>
    <col min="29" max="16384" width="10.33203125" style="11"/>
  </cols>
  <sheetData>
    <row r="1" spans="1:18" ht="16.5" customHeight="1" x14ac:dyDescent="0.3">
      <c r="A1" s="310" t="s">
        <v>126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8" ht="15" x14ac:dyDescent="0.3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18" ht="15" x14ac:dyDescent="0.3">
      <c r="A3" s="271"/>
      <c r="B3" s="48"/>
      <c r="C3" s="271"/>
      <c r="D3" s="271"/>
      <c r="E3" s="271"/>
      <c r="F3" s="272"/>
      <c r="G3" s="272"/>
      <c r="H3" s="272"/>
      <c r="I3" s="272"/>
      <c r="J3" s="272"/>
      <c r="K3" s="272"/>
      <c r="L3" s="272"/>
      <c r="M3" s="272"/>
      <c r="N3" s="273"/>
      <c r="O3" s="271"/>
    </row>
    <row r="4" spans="1:18" ht="60" x14ac:dyDescent="0.3">
      <c r="B4" s="274" t="s">
        <v>47</v>
      </c>
      <c r="C4" s="275"/>
      <c r="D4" s="274" t="s">
        <v>17</v>
      </c>
      <c r="E4" s="275"/>
      <c r="F4" s="274" t="s">
        <v>159</v>
      </c>
      <c r="G4" s="276"/>
      <c r="H4" s="278" t="s">
        <v>161</v>
      </c>
      <c r="I4" s="276"/>
      <c r="J4" s="274" t="s">
        <v>160</v>
      </c>
      <c r="K4" s="276"/>
      <c r="L4" s="274" t="s">
        <v>167</v>
      </c>
      <c r="M4" s="276"/>
      <c r="N4" s="274" t="s">
        <v>52</v>
      </c>
      <c r="P4" s="91"/>
      <c r="R4" s="91"/>
    </row>
    <row r="5" spans="1:18" ht="6" customHeight="1" x14ac:dyDescent="0.3">
      <c r="B5" s="81"/>
      <c r="C5" s="81"/>
      <c r="D5" s="81"/>
      <c r="E5" s="81"/>
      <c r="F5" s="277"/>
      <c r="G5" s="81"/>
      <c r="H5" s="279"/>
      <c r="I5" s="81"/>
      <c r="J5" s="81"/>
      <c r="K5" s="81"/>
      <c r="L5" s="277"/>
      <c r="M5" s="81"/>
      <c r="N5" s="277"/>
    </row>
    <row r="6" spans="1:18" ht="16.5" thickBot="1" x14ac:dyDescent="0.4">
      <c r="C6" s="46"/>
      <c r="D6" s="46"/>
      <c r="E6" s="46"/>
      <c r="F6" s="46"/>
      <c r="G6" s="46"/>
      <c r="H6" s="97"/>
      <c r="I6" s="97"/>
      <c r="J6" s="98"/>
      <c r="K6" s="46"/>
      <c r="L6" s="99"/>
      <c r="M6" s="46"/>
      <c r="N6" s="100" t="s">
        <v>16</v>
      </c>
      <c r="P6" s="101"/>
      <c r="R6" s="91"/>
    </row>
    <row r="7" spans="1:18" ht="15" x14ac:dyDescent="0.3">
      <c r="B7" s="63" t="s">
        <v>154</v>
      </c>
      <c r="C7" s="81"/>
      <c r="D7" s="102"/>
      <c r="E7" s="81"/>
      <c r="F7" s="103">
        <v>432842995.31999999</v>
      </c>
      <c r="G7" s="84"/>
      <c r="H7" s="103">
        <v>69635354</v>
      </c>
      <c r="I7" s="85"/>
      <c r="J7" s="86">
        <v>20880656</v>
      </c>
      <c r="K7" s="84"/>
      <c r="L7" s="104">
        <v>-702802240.82000005</v>
      </c>
      <c r="M7" s="84"/>
      <c r="N7" s="104">
        <f>SUM(F7:L7)</f>
        <v>-179443235.50000006</v>
      </c>
      <c r="P7" s="101"/>
    </row>
    <row r="8" spans="1:18" x14ac:dyDescent="0.35">
      <c r="B8" s="90" t="s">
        <v>51</v>
      </c>
      <c r="C8" s="81"/>
      <c r="D8" s="90" t="s">
        <v>162</v>
      </c>
      <c r="E8" s="81"/>
      <c r="F8" s="87"/>
      <c r="G8" s="88"/>
      <c r="H8" s="89"/>
      <c r="I8" s="88"/>
      <c r="J8" s="88"/>
      <c r="K8" s="88"/>
      <c r="L8" s="89">
        <v>1518652.5500001069</v>
      </c>
      <c r="M8" s="88"/>
      <c r="N8" s="89">
        <f>SUM(F8:L8)</f>
        <v>1518652.5500001069</v>
      </c>
    </row>
    <row r="9" spans="1:18" ht="15" x14ac:dyDescent="0.3">
      <c r="B9" s="71" t="s">
        <v>163</v>
      </c>
      <c r="C9" s="81"/>
      <c r="D9" s="71" t="s">
        <v>158</v>
      </c>
      <c r="E9" s="81"/>
      <c r="F9" s="87"/>
      <c r="G9" s="88"/>
      <c r="H9" s="105"/>
      <c r="I9" s="106"/>
      <c r="J9" s="106"/>
      <c r="K9" s="88"/>
      <c r="L9" s="89">
        <v>3028028.339999998</v>
      </c>
      <c r="M9" s="88"/>
      <c r="N9" s="89">
        <f>SUM(F9:L9)</f>
        <v>3028028.339999998</v>
      </c>
    </row>
    <row r="10" spans="1:18" ht="15" x14ac:dyDescent="0.3">
      <c r="B10" s="107" t="s">
        <v>134</v>
      </c>
      <c r="C10" s="81"/>
      <c r="D10" s="71">
        <v>20</v>
      </c>
      <c r="E10" s="81"/>
      <c r="F10" s="87"/>
      <c r="G10" s="88"/>
      <c r="H10" s="105"/>
      <c r="I10" s="106"/>
      <c r="J10" s="89">
        <v>317411</v>
      </c>
      <c r="K10" s="88"/>
      <c r="L10" s="89"/>
      <c r="M10" s="88"/>
      <c r="N10" s="89">
        <f>SUM(F10:L10)</f>
        <v>317411</v>
      </c>
    </row>
    <row r="11" spans="1:18" ht="15" x14ac:dyDescent="0.3">
      <c r="B11" s="63" t="s">
        <v>155</v>
      </c>
      <c r="C11" s="81"/>
      <c r="D11" s="82"/>
      <c r="E11" s="81"/>
      <c r="F11" s="83">
        <f>SUM(F7:F10)</f>
        <v>432842995.31999999</v>
      </c>
      <c r="G11" s="84"/>
      <c r="H11" s="83">
        <f>SUM(H7:H10)</f>
        <v>69635354</v>
      </c>
      <c r="I11" s="85"/>
      <c r="J11" s="83">
        <f>SUM(J7:J10)</f>
        <v>21198067</v>
      </c>
      <c r="K11" s="84"/>
      <c r="L11" s="83">
        <f>SUM(L7:L10)</f>
        <v>-698255559.92999995</v>
      </c>
      <c r="M11" s="88"/>
      <c r="N11" s="83">
        <f>SUM(N7:N10)</f>
        <v>-174579143.60999995</v>
      </c>
      <c r="P11" s="108"/>
      <c r="Q11" s="109"/>
      <c r="R11" s="110"/>
    </row>
    <row r="12" spans="1:18" ht="15" x14ac:dyDescent="0.3">
      <c r="B12" s="111" t="s">
        <v>117</v>
      </c>
      <c r="C12" s="93"/>
      <c r="D12" s="111"/>
      <c r="E12" s="93"/>
      <c r="F12" s="96">
        <f>F11-F7</f>
        <v>0</v>
      </c>
      <c r="G12" s="95"/>
      <c r="H12" s="96">
        <f>H11-H7</f>
        <v>0</v>
      </c>
      <c r="I12" s="95"/>
      <c r="J12" s="96">
        <f>J11-J7</f>
        <v>317411</v>
      </c>
      <c r="K12" s="95"/>
      <c r="L12" s="96">
        <f>L11-L7</f>
        <v>4546680.8900001049</v>
      </c>
      <c r="M12" s="95"/>
      <c r="N12" s="96">
        <f>N11-N7</f>
        <v>4864091.8900001049</v>
      </c>
    </row>
    <row r="13" spans="1:18" ht="6" customHeight="1" x14ac:dyDescent="0.3">
      <c r="B13" s="93"/>
      <c r="C13" s="93"/>
      <c r="D13" s="93"/>
      <c r="E13" s="93"/>
      <c r="F13" s="95"/>
      <c r="G13" s="95"/>
      <c r="H13" s="95"/>
      <c r="I13" s="95"/>
      <c r="J13" s="112"/>
      <c r="K13" s="95"/>
      <c r="L13" s="112"/>
      <c r="M13" s="95"/>
      <c r="N13" s="95"/>
    </row>
    <row r="14" spans="1:18" x14ac:dyDescent="0.35">
      <c r="B14" s="63" t="s">
        <v>143</v>
      </c>
      <c r="C14" s="81"/>
      <c r="D14" s="82"/>
      <c r="E14" s="81"/>
      <c r="F14" s="83">
        <v>432842995.31999999</v>
      </c>
      <c r="G14" s="84"/>
      <c r="H14" s="83">
        <v>0</v>
      </c>
      <c r="I14" s="85"/>
      <c r="J14" s="199">
        <v>8144643</v>
      </c>
      <c r="K14" s="84"/>
      <c r="L14" s="200">
        <v>-625959503.79999995</v>
      </c>
      <c r="M14" s="84"/>
      <c r="N14" s="113">
        <v>-184971865.47999999</v>
      </c>
      <c r="O14" s="114"/>
      <c r="P14" s="73"/>
      <c r="R14" s="115"/>
    </row>
    <row r="15" spans="1:18" x14ac:dyDescent="0.35">
      <c r="B15" s="90" t="s">
        <v>51</v>
      </c>
      <c r="C15" s="81"/>
      <c r="D15" s="90" t="s">
        <v>162</v>
      </c>
      <c r="E15" s="81"/>
      <c r="F15" s="87"/>
      <c r="G15" s="88"/>
      <c r="H15" s="117"/>
      <c r="I15" s="89"/>
      <c r="J15"/>
      <c r="K15" s="88"/>
      <c r="L15" s="89">
        <v>-10553783.180000003</v>
      </c>
      <c r="M15" s="88"/>
      <c r="N15" s="89">
        <f>SUM(F15:L15)</f>
        <v>-10553783.180000003</v>
      </c>
      <c r="O15" s="116"/>
      <c r="R15" s="115"/>
    </row>
    <row r="16" spans="1:18" x14ac:dyDescent="0.35">
      <c r="B16" s="71" t="s">
        <v>163</v>
      </c>
      <c r="C16" s="81"/>
      <c r="D16" s="107" t="s">
        <v>158</v>
      </c>
      <c r="E16" s="81"/>
      <c r="F16" s="87"/>
      <c r="G16" s="88"/>
      <c r="H16" s="87"/>
      <c r="I16" s="89"/>
      <c r="J16"/>
      <c r="K16" s="88"/>
      <c r="L16" s="89">
        <v>-6638101.4400000013</v>
      </c>
      <c r="M16" s="88"/>
      <c r="N16" s="89">
        <f>SUM(F16:L16)</f>
        <v>-6638101.4400000013</v>
      </c>
      <c r="O16" s="116"/>
      <c r="R16" s="115"/>
    </row>
    <row r="17" spans="2:18" x14ac:dyDescent="0.35">
      <c r="B17" s="71" t="s">
        <v>134</v>
      </c>
      <c r="C17" s="81"/>
      <c r="D17" s="71">
        <v>20</v>
      </c>
      <c r="E17" s="81"/>
      <c r="F17" s="87"/>
      <c r="G17" s="88"/>
      <c r="H17" s="87"/>
      <c r="I17" s="89"/>
      <c r="J17" s="89">
        <v>4550074</v>
      </c>
      <c r="K17" s="88"/>
      <c r="L17" s="117"/>
      <c r="M17" s="88"/>
      <c r="N17" s="89">
        <f>SUM(F17:L17)</f>
        <v>4550074</v>
      </c>
      <c r="O17" s="116"/>
      <c r="R17" s="115"/>
    </row>
    <row r="18" spans="2:18" ht="15" x14ac:dyDescent="0.3">
      <c r="B18" s="63" t="s">
        <v>144</v>
      </c>
      <c r="C18" s="81"/>
      <c r="D18" s="82"/>
      <c r="E18" s="81"/>
      <c r="F18" s="83">
        <f>SUM(F14:F17)</f>
        <v>432842995.31999999</v>
      </c>
      <c r="G18" s="84"/>
      <c r="H18" s="83">
        <f>SUM(H14:H17)</f>
        <v>0</v>
      </c>
      <c r="I18" s="85"/>
      <c r="J18" s="83">
        <f>SUM(J14:J17)</f>
        <v>12694717</v>
      </c>
      <c r="K18" s="84"/>
      <c r="L18" s="83">
        <f>SUM(L14:L17)</f>
        <v>-643151388.41999996</v>
      </c>
      <c r="M18" s="88"/>
      <c r="N18" s="83">
        <f>SUM(N14:N17)</f>
        <v>-197613676.09999999</v>
      </c>
      <c r="P18" s="73"/>
    </row>
    <row r="19" spans="2:18" thickBot="1" x14ac:dyDescent="0.35">
      <c r="B19" s="92" t="s">
        <v>117</v>
      </c>
      <c r="C19" s="93"/>
      <c r="D19" s="92"/>
      <c r="E19" s="93"/>
      <c r="F19" s="94">
        <f>F18-F14</f>
        <v>0</v>
      </c>
      <c r="G19" s="95"/>
      <c r="H19" s="94">
        <f>H18-H14</f>
        <v>0</v>
      </c>
      <c r="I19" s="95"/>
      <c r="J19" s="94">
        <f>J18-J14</f>
        <v>4550074</v>
      </c>
      <c r="K19" s="95"/>
      <c r="L19" s="94">
        <f>L18-L14</f>
        <v>-17191884.620000005</v>
      </c>
      <c r="M19" s="95"/>
      <c r="N19" s="94">
        <f>N18-N14</f>
        <v>-12641810.620000005</v>
      </c>
      <c r="P19" s="53"/>
    </row>
    <row r="20" spans="2:18" ht="15" x14ac:dyDescent="0.3">
      <c r="B20" s="81" t="s">
        <v>50</v>
      </c>
      <c r="H20" s="101"/>
    </row>
    <row r="21" spans="2:18" x14ac:dyDescent="0.35">
      <c r="H21" s="101"/>
      <c r="N21" s="110"/>
    </row>
    <row r="22" spans="2:18" x14ac:dyDescent="0.35">
      <c r="L22" s="101"/>
    </row>
  </sheetData>
  <mergeCells count="1">
    <mergeCell ref="A1:O2"/>
  </mergeCells>
  <printOptions horizontalCentered="1"/>
  <pageMargins left="0.51181102362204722" right="0.51181102362204722" top="0.51181102362204722" bottom="0.5118110236220472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9"/>
  <sheetViews>
    <sheetView showGridLines="0" topLeftCell="A19" zoomScale="90" zoomScaleNormal="90" workbookViewId="0">
      <selection activeCell="K10" sqref="K10"/>
    </sheetView>
  </sheetViews>
  <sheetFormatPr defaultRowHeight="15" x14ac:dyDescent="0.3"/>
  <cols>
    <col min="1" max="1" width="5.5" style="3" customWidth="1"/>
    <col min="2" max="2" width="71.1640625" style="3" customWidth="1"/>
    <col min="3" max="3" width="2" style="3" customWidth="1"/>
    <col min="4" max="4" width="8.33203125" style="3" customWidth="1"/>
    <col min="5" max="5" width="2" style="3" customWidth="1"/>
    <col min="6" max="6" width="17" style="3" customWidth="1"/>
    <col min="7" max="7" width="2" style="3" customWidth="1"/>
    <col min="8" max="8" width="17" style="3" customWidth="1"/>
    <col min="9" max="9" width="19" style="3" customWidth="1"/>
    <col min="10" max="10" width="9.33203125" style="3"/>
    <col min="11" max="11" width="16.1640625" style="3" bestFit="1" customWidth="1"/>
    <col min="12" max="16384" width="9.33203125" style="3"/>
  </cols>
  <sheetData>
    <row r="1" spans="1:8" x14ac:dyDescent="0.3">
      <c r="A1" s="317" t="s">
        <v>121</v>
      </c>
      <c r="B1" s="317"/>
      <c r="C1" s="317"/>
      <c r="D1" s="317"/>
      <c r="E1" s="317"/>
      <c r="F1" s="317"/>
      <c r="G1" s="317"/>
      <c r="H1" s="317"/>
    </row>
    <row r="2" spans="1:8" x14ac:dyDescent="0.3">
      <c r="A2" s="317"/>
      <c r="B2" s="317"/>
      <c r="C2" s="317"/>
      <c r="D2" s="317"/>
      <c r="E2" s="317"/>
      <c r="F2" s="317"/>
      <c r="G2" s="317"/>
      <c r="H2" s="317"/>
    </row>
    <row r="3" spans="1:8" x14ac:dyDescent="0.3">
      <c r="A3" s="255"/>
      <c r="B3" s="256"/>
      <c r="C3" s="255"/>
      <c r="D3" s="256"/>
      <c r="F3" s="206"/>
      <c r="G3" s="206"/>
      <c r="H3" s="206"/>
    </row>
    <row r="4" spans="1:8" ht="18" customHeight="1" x14ac:dyDescent="0.3">
      <c r="A4" s="255"/>
      <c r="B4" s="315" t="s">
        <v>47</v>
      </c>
      <c r="C4" s="255"/>
      <c r="D4" s="313" t="s">
        <v>17</v>
      </c>
      <c r="F4" s="311" t="s">
        <v>135</v>
      </c>
      <c r="G4" s="311"/>
      <c r="H4" s="311"/>
    </row>
    <row r="5" spans="1:8" ht="19.5" customHeight="1" x14ac:dyDescent="0.3">
      <c r="A5" s="257"/>
      <c r="B5" s="315"/>
      <c r="C5" s="257"/>
      <c r="D5" s="313"/>
      <c r="F5" s="312"/>
      <c r="G5" s="312"/>
      <c r="H5" s="312"/>
    </row>
    <row r="6" spans="1:8" ht="15.75" x14ac:dyDescent="0.35">
      <c r="B6" s="316"/>
      <c r="C6" s="258"/>
      <c r="D6" s="314"/>
      <c r="E6" s="260"/>
      <c r="F6" s="259">
        <v>2022</v>
      </c>
      <c r="G6" s="261"/>
      <c r="H6" s="259">
        <v>2021</v>
      </c>
    </row>
    <row r="7" spans="1:8" x14ac:dyDescent="0.3">
      <c r="B7" s="262" t="s">
        <v>74</v>
      </c>
      <c r="C7" s="258"/>
      <c r="D7" s="7"/>
      <c r="F7" s="2"/>
      <c r="G7" s="263"/>
      <c r="H7" s="80"/>
    </row>
    <row r="8" spans="1:8" x14ac:dyDescent="0.3">
      <c r="B8" s="262" t="s">
        <v>73</v>
      </c>
      <c r="C8" s="258"/>
      <c r="D8" s="280" t="s">
        <v>158</v>
      </c>
      <c r="F8" s="1">
        <v>3028028.339999998</v>
      </c>
      <c r="G8" s="2"/>
      <c r="H8" s="1">
        <v>-6638101.4400000013</v>
      </c>
    </row>
    <row r="9" spans="1:8" x14ac:dyDescent="0.3">
      <c r="B9" s="264" t="s">
        <v>72</v>
      </c>
      <c r="C9" s="258"/>
      <c r="D9" s="7"/>
      <c r="F9" s="2"/>
      <c r="G9" s="2"/>
      <c r="H9" s="2"/>
    </row>
    <row r="10" spans="1:8" x14ac:dyDescent="0.3">
      <c r="B10" s="265" t="s">
        <v>71</v>
      </c>
      <c r="C10" s="258"/>
      <c r="D10" s="7"/>
      <c r="F10" s="4">
        <v>4465912.57</v>
      </c>
      <c r="G10" s="2"/>
      <c r="H10" s="4">
        <v>4143634.0599999996</v>
      </c>
    </row>
    <row r="11" spans="1:8" x14ac:dyDescent="0.3">
      <c r="B11" s="265" t="s">
        <v>129</v>
      </c>
      <c r="C11" s="258"/>
      <c r="D11" s="7"/>
      <c r="F11" s="4">
        <v>0</v>
      </c>
      <c r="G11" s="2"/>
      <c r="H11" s="4"/>
    </row>
    <row r="12" spans="1:8" x14ac:dyDescent="0.3">
      <c r="B12" s="265" t="s">
        <v>134</v>
      </c>
      <c r="C12" s="258"/>
      <c r="D12" s="280">
        <v>20</v>
      </c>
      <c r="F12" s="4">
        <v>317411</v>
      </c>
      <c r="G12" s="2"/>
      <c r="H12" s="4">
        <v>4550074</v>
      </c>
    </row>
    <row r="13" spans="1:8" x14ac:dyDescent="0.3">
      <c r="B13" s="265" t="s">
        <v>51</v>
      </c>
      <c r="C13" s="258"/>
      <c r="D13" s="280" t="s">
        <v>162</v>
      </c>
      <c r="F13" s="4">
        <v>1518652.5500001069</v>
      </c>
      <c r="G13" s="2"/>
      <c r="H13" s="4">
        <v>-10553783.180000003</v>
      </c>
    </row>
    <row r="14" spans="1:8" x14ac:dyDescent="0.3">
      <c r="B14" s="265" t="s">
        <v>169</v>
      </c>
      <c r="C14" s="258"/>
      <c r="D14" s="280">
        <v>25</v>
      </c>
      <c r="F14" s="4">
        <v>-6862866.9700000007</v>
      </c>
      <c r="G14" s="2"/>
      <c r="H14" s="4">
        <v>43719.410000000164</v>
      </c>
    </row>
    <row r="15" spans="1:8" x14ac:dyDescent="0.3">
      <c r="B15" s="265" t="s">
        <v>170</v>
      </c>
      <c r="C15" s="258"/>
      <c r="D15" s="280">
        <v>24</v>
      </c>
      <c r="F15" s="4">
        <v>15981.34</v>
      </c>
      <c r="G15" s="2"/>
      <c r="H15" s="4">
        <v>596776.62</v>
      </c>
    </row>
    <row r="16" spans="1:8" x14ac:dyDescent="0.3">
      <c r="B16" s="265" t="s">
        <v>70</v>
      </c>
      <c r="C16" s="258"/>
      <c r="D16" s="280">
        <v>27</v>
      </c>
      <c r="F16" s="4">
        <v>6313844.0600000005</v>
      </c>
      <c r="G16" s="2"/>
      <c r="H16" s="4">
        <v>1223788.74</v>
      </c>
    </row>
    <row r="17" spans="2:8" x14ac:dyDescent="0.3">
      <c r="B17" s="265" t="s">
        <v>131</v>
      </c>
      <c r="C17" s="258"/>
      <c r="D17" s="280" t="s">
        <v>162</v>
      </c>
      <c r="F17" s="4">
        <v>0</v>
      </c>
      <c r="G17" s="2"/>
      <c r="H17" s="4">
        <v>9298006.1499999985</v>
      </c>
    </row>
    <row r="18" spans="2:8" x14ac:dyDescent="0.3">
      <c r="B18" s="264" t="s">
        <v>69</v>
      </c>
      <c r="C18" s="258"/>
      <c r="D18" s="280"/>
      <c r="F18" s="4"/>
      <c r="G18" s="2"/>
      <c r="H18" s="4"/>
    </row>
    <row r="19" spans="2:8" x14ac:dyDescent="0.3">
      <c r="B19" s="265" t="s">
        <v>145</v>
      </c>
      <c r="C19" s="258"/>
      <c r="D19" s="280">
        <f>BP!D8</f>
        <v>5</v>
      </c>
      <c r="F19" s="4">
        <v>-1028646.3599999993</v>
      </c>
      <c r="G19" s="2"/>
      <c r="H19" s="4">
        <v>-2837246.15</v>
      </c>
    </row>
    <row r="20" spans="2:8" x14ac:dyDescent="0.3">
      <c r="B20" s="265" t="s">
        <v>12</v>
      </c>
      <c r="D20" s="283">
        <f>BP!D9</f>
        <v>7</v>
      </c>
      <c r="F20" s="4">
        <v>-918838.13999999966</v>
      </c>
      <c r="G20" s="2"/>
      <c r="H20" s="4">
        <v>-205872.26999999955</v>
      </c>
    </row>
    <row r="21" spans="2:8" x14ac:dyDescent="0.3">
      <c r="B21" s="265" t="s">
        <v>146</v>
      </c>
      <c r="D21" s="283">
        <f>BP!D10</f>
        <v>8</v>
      </c>
      <c r="F21" s="4">
        <v>-146090.62000000011</v>
      </c>
      <c r="G21" s="2"/>
      <c r="H21" s="4">
        <v>-129936.37000000011</v>
      </c>
    </row>
    <row r="22" spans="2:8" x14ac:dyDescent="0.3">
      <c r="B22" s="265" t="s">
        <v>67</v>
      </c>
      <c r="D22" s="283"/>
      <c r="F22" s="4">
        <v>-139988.95000000001</v>
      </c>
      <c r="G22" s="2"/>
      <c r="H22" s="4">
        <v>24618.050000000003</v>
      </c>
    </row>
    <row r="23" spans="2:8" x14ac:dyDescent="0.3">
      <c r="B23" s="265" t="s">
        <v>68</v>
      </c>
      <c r="D23" s="283">
        <f>BP!D12</f>
        <v>6</v>
      </c>
      <c r="F23" s="4">
        <v>-2180262.0700000003</v>
      </c>
      <c r="G23" s="2"/>
      <c r="H23" s="4">
        <v>-375418.07999999961</v>
      </c>
    </row>
    <row r="24" spans="2:8" x14ac:dyDescent="0.3">
      <c r="B24" s="265" t="s">
        <v>66</v>
      </c>
      <c r="D24" s="283">
        <f>BP!D17</f>
        <v>9</v>
      </c>
      <c r="F24" s="4">
        <v>-134332.56999999983</v>
      </c>
      <c r="G24" s="2"/>
      <c r="H24" s="4">
        <v>43620.040000000037</v>
      </c>
    </row>
    <row r="25" spans="2:8" x14ac:dyDescent="0.3">
      <c r="B25" s="264" t="s">
        <v>65</v>
      </c>
      <c r="D25" s="283"/>
      <c r="F25" s="4"/>
      <c r="G25" s="2"/>
      <c r="H25" s="4"/>
    </row>
    <row r="26" spans="2:8" x14ac:dyDescent="0.3">
      <c r="B26" s="265" t="s">
        <v>31</v>
      </c>
      <c r="D26" s="283">
        <v>13</v>
      </c>
      <c r="F26" s="4">
        <v>1288517.0900000003</v>
      </c>
      <c r="G26" s="2"/>
      <c r="H26" s="4">
        <v>125386.91000000015</v>
      </c>
    </row>
    <row r="27" spans="2:8" x14ac:dyDescent="0.3">
      <c r="B27" s="265" t="s">
        <v>138</v>
      </c>
      <c r="D27" s="283">
        <f>BP!P8</f>
        <v>11</v>
      </c>
      <c r="F27" s="4">
        <v>1914718.4800000004</v>
      </c>
      <c r="G27" s="2"/>
      <c r="H27" s="4">
        <v>1343099.83</v>
      </c>
    </row>
    <row r="28" spans="2:8" x14ac:dyDescent="0.3">
      <c r="B28" s="265" t="s">
        <v>139</v>
      </c>
      <c r="D28" s="283">
        <f>BP!P9</f>
        <v>12</v>
      </c>
      <c r="F28" s="4">
        <v>6004738.3399999887</v>
      </c>
      <c r="G28" s="2"/>
      <c r="H28" s="4">
        <v>2306957.5100000054</v>
      </c>
    </row>
    <row r="29" spans="2:8" x14ac:dyDescent="0.3">
      <c r="B29" s="265" t="s">
        <v>29</v>
      </c>
      <c r="D29" s="283" t="s">
        <v>165</v>
      </c>
      <c r="F29" s="4">
        <v>304507.40999999922</v>
      </c>
      <c r="G29" s="2"/>
      <c r="H29" s="4">
        <v>418916.84999999916</v>
      </c>
    </row>
    <row r="30" spans="2:8" x14ac:dyDescent="0.3">
      <c r="B30" s="265" t="s">
        <v>64</v>
      </c>
      <c r="D30" s="284" t="s">
        <v>174</v>
      </c>
      <c r="F30" s="4">
        <v>-2648280.7400000049</v>
      </c>
      <c r="G30" s="2"/>
      <c r="H30" s="4">
        <v>-425234.11000000837</v>
      </c>
    </row>
    <row r="31" spans="2:8" hidden="1" x14ac:dyDescent="0.3">
      <c r="B31" s="265" t="s">
        <v>130</v>
      </c>
      <c r="D31" s="283" t="s">
        <v>166</v>
      </c>
      <c r="F31" s="4"/>
      <c r="G31" s="2"/>
      <c r="H31" s="4"/>
    </row>
    <row r="32" spans="2:8" x14ac:dyDescent="0.3">
      <c r="B32" s="262" t="s">
        <v>63</v>
      </c>
      <c r="D32" s="283"/>
      <c r="F32" s="1">
        <v>0</v>
      </c>
      <c r="G32" s="2"/>
      <c r="H32" s="1"/>
    </row>
    <row r="33" spans="2:8" x14ac:dyDescent="0.3">
      <c r="B33" s="264" t="s">
        <v>62</v>
      </c>
      <c r="D33" s="283"/>
      <c r="F33" s="4"/>
      <c r="G33" s="2"/>
      <c r="H33" s="4">
        <v>0</v>
      </c>
    </row>
    <row r="34" spans="2:8" ht="6" customHeight="1" x14ac:dyDescent="0.3">
      <c r="B34" s="264"/>
      <c r="F34" s="4"/>
      <c r="G34" s="2"/>
      <c r="H34" s="4"/>
    </row>
    <row r="35" spans="2:8" x14ac:dyDescent="0.3">
      <c r="B35" s="266" t="s">
        <v>61</v>
      </c>
      <c r="F35" s="5">
        <v>11113004.760000059</v>
      </c>
      <c r="G35" s="2"/>
      <c r="H35" s="5">
        <v>2953006.5699999891</v>
      </c>
    </row>
    <row r="36" spans="2:8" ht="6" customHeight="1" x14ac:dyDescent="0.3">
      <c r="B36" s="8"/>
      <c r="F36" s="2"/>
      <c r="G36" s="2"/>
      <c r="H36" s="2"/>
    </row>
    <row r="37" spans="2:8" x14ac:dyDescent="0.3">
      <c r="B37" s="262" t="s">
        <v>60</v>
      </c>
      <c r="F37" s="2"/>
      <c r="G37" s="2"/>
      <c r="H37" s="2"/>
    </row>
    <row r="38" spans="2:8" x14ac:dyDescent="0.3">
      <c r="B38" s="264" t="s">
        <v>59</v>
      </c>
      <c r="D38" s="281">
        <v>10</v>
      </c>
      <c r="F38" s="6">
        <v>-7457254.6400000006</v>
      </c>
      <c r="G38" s="2"/>
      <c r="H38" s="6">
        <v>-1498098.0699999998</v>
      </c>
    </row>
    <row r="39" spans="2:8" ht="13.5" customHeight="1" x14ac:dyDescent="0.3">
      <c r="B39" s="264" t="s">
        <v>157</v>
      </c>
      <c r="D39" s="281"/>
      <c r="F39" s="6">
        <v>-28592.04</v>
      </c>
      <c r="G39" s="2"/>
      <c r="H39" s="6"/>
    </row>
    <row r="40" spans="2:8" x14ac:dyDescent="0.3">
      <c r="B40" s="266" t="s">
        <v>58</v>
      </c>
      <c r="F40" s="5">
        <v>-7485846.6800000006</v>
      </c>
      <c r="G40" s="2"/>
      <c r="H40" s="5">
        <v>-1498098.0699999998</v>
      </c>
    </row>
    <row r="41" spans="2:8" ht="6" customHeight="1" x14ac:dyDescent="0.3">
      <c r="B41" s="267"/>
      <c r="F41" s="9"/>
      <c r="G41" s="2"/>
      <c r="H41" s="9"/>
    </row>
    <row r="42" spans="2:8" x14ac:dyDescent="0.3">
      <c r="B42" s="262" t="s">
        <v>57</v>
      </c>
      <c r="F42" s="2"/>
      <c r="G42" s="2"/>
      <c r="H42" s="2"/>
    </row>
    <row r="43" spans="2:8" ht="15" customHeight="1" x14ac:dyDescent="0.3">
      <c r="B43" s="264" t="s">
        <v>56</v>
      </c>
      <c r="F43" s="6"/>
      <c r="G43" s="2"/>
      <c r="H43" s="6">
        <v>0</v>
      </c>
    </row>
    <row r="44" spans="2:8" ht="6" customHeight="1" x14ac:dyDescent="0.3">
      <c r="B44" s="8"/>
      <c r="F44" s="2"/>
      <c r="G44" s="2"/>
      <c r="H44" s="2"/>
    </row>
    <row r="45" spans="2:8" x14ac:dyDescent="0.3">
      <c r="B45" s="266" t="s">
        <v>55</v>
      </c>
      <c r="F45" s="5"/>
      <c r="G45" s="2"/>
      <c r="H45" s="5">
        <v>0</v>
      </c>
    </row>
    <row r="46" spans="2:8" ht="6" customHeight="1" x14ac:dyDescent="0.3">
      <c r="B46" s="8"/>
      <c r="F46" s="2"/>
      <c r="G46" s="2"/>
      <c r="H46" s="2"/>
    </row>
    <row r="47" spans="2:8" x14ac:dyDescent="0.3">
      <c r="B47" s="266" t="s">
        <v>54</v>
      </c>
      <c r="F47" s="5">
        <v>3627158.0800000587</v>
      </c>
      <c r="G47" s="2"/>
      <c r="H47" s="5">
        <v>1454908.4999999893</v>
      </c>
    </row>
    <row r="48" spans="2:8" ht="6" customHeight="1" x14ac:dyDescent="0.3">
      <c r="B48" s="8"/>
      <c r="F48" s="2"/>
      <c r="G48" s="2"/>
      <c r="H48" s="2"/>
    </row>
    <row r="49" spans="1:9" ht="15" customHeight="1" x14ac:dyDescent="0.3">
      <c r="B49" s="268" t="s">
        <v>119</v>
      </c>
      <c r="D49" s="281">
        <f>BP!D7</f>
        <v>4</v>
      </c>
      <c r="F49" s="4">
        <v>70658100.620000005</v>
      </c>
      <c r="G49" s="2"/>
      <c r="H49" s="4">
        <v>17790908.399999999</v>
      </c>
    </row>
    <row r="50" spans="1:9" ht="6" customHeight="1" x14ac:dyDescent="0.3">
      <c r="B50" s="8"/>
      <c r="D50" s="281"/>
      <c r="F50" s="2"/>
      <c r="G50" s="2"/>
      <c r="H50" s="2"/>
    </row>
    <row r="51" spans="1:9" ht="15" customHeight="1" x14ac:dyDescent="0.3">
      <c r="B51" s="268" t="s">
        <v>120</v>
      </c>
      <c r="D51" s="281">
        <f>D49</f>
        <v>4</v>
      </c>
      <c r="F51" s="4">
        <v>74285258.700000003</v>
      </c>
      <c r="G51" s="2"/>
      <c r="H51" s="4">
        <v>19245816.899999999</v>
      </c>
    </row>
    <row r="52" spans="1:9" ht="6" customHeight="1" x14ac:dyDescent="0.3">
      <c r="B52" s="8"/>
      <c r="F52" s="2"/>
      <c r="G52" s="2"/>
      <c r="H52" s="2"/>
    </row>
    <row r="53" spans="1:9" x14ac:dyDescent="0.3">
      <c r="A53" s="268"/>
      <c r="B53" s="266" t="s">
        <v>53</v>
      </c>
      <c r="F53" s="5">
        <v>3627158.0799999982</v>
      </c>
      <c r="G53" s="2"/>
      <c r="H53" s="5">
        <v>1454908.5</v>
      </c>
    </row>
    <row r="54" spans="1:9" x14ac:dyDescent="0.3">
      <c r="B54" s="269" t="s">
        <v>50</v>
      </c>
    </row>
    <row r="55" spans="1:9" x14ac:dyDescent="0.3">
      <c r="E55" s="73"/>
      <c r="F55" s="73">
        <f>F47-F53</f>
        <v>6.0535967350006104E-8</v>
      </c>
      <c r="G55" s="73">
        <f t="shared" ref="G55" si="0">G47-G53</f>
        <v>0</v>
      </c>
      <c r="H55" s="73">
        <f>H47-H53</f>
        <v>-1.0710209608078003E-8</v>
      </c>
      <c r="I55" s="73"/>
    </row>
    <row r="56" spans="1:9" x14ac:dyDescent="0.3">
      <c r="F56" s="270"/>
    </row>
    <row r="57" spans="1:9" x14ac:dyDescent="0.3">
      <c r="F57" s="270">
        <f>F8-DRE!F32</f>
        <v>0</v>
      </c>
      <c r="H57" s="270">
        <f>H8-DRE!H32</f>
        <v>0</v>
      </c>
    </row>
    <row r="59" spans="1:9" x14ac:dyDescent="0.3">
      <c r="F59" s="270"/>
    </row>
  </sheetData>
  <mergeCells count="4">
    <mergeCell ref="F4:H5"/>
    <mergeCell ref="D4:D6"/>
    <mergeCell ref="B4:B6"/>
    <mergeCell ref="A1:H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7"/>
  <sheetViews>
    <sheetView showGridLines="0" topLeftCell="A19" zoomScale="90" zoomScaleNormal="90" zoomScaleSheetLayoutView="90" workbookViewId="0">
      <selection activeCell="E37" sqref="E37"/>
    </sheetView>
  </sheetViews>
  <sheetFormatPr defaultRowHeight="15" x14ac:dyDescent="0.3"/>
  <cols>
    <col min="1" max="1" width="4.6640625" style="202" customWidth="1"/>
    <col min="2" max="2" width="6.33203125" style="225" bestFit="1" customWidth="1"/>
    <col min="3" max="3" width="68.33203125" style="201" bestFit="1" customWidth="1"/>
    <col min="4" max="4" width="2" style="201" customWidth="1"/>
    <col min="5" max="5" width="8.6640625" style="201" customWidth="1"/>
    <col min="6" max="6" width="2" style="201" customWidth="1"/>
    <col min="7" max="7" width="18.83203125" style="201" customWidth="1"/>
    <col min="8" max="8" width="2.33203125" style="222" customWidth="1"/>
    <col min="9" max="9" width="18.83203125" style="201" customWidth="1"/>
    <col min="10" max="10" width="10.33203125" style="201" customWidth="1"/>
    <col min="11" max="11" width="3.33203125" style="201" customWidth="1"/>
    <col min="12" max="12" width="9.83203125" style="201" customWidth="1"/>
    <col min="13" max="13" width="9.33203125" style="201"/>
    <col min="14" max="14" width="17.83203125" style="201" customWidth="1"/>
    <col min="15" max="16384" width="9.33203125" style="201"/>
  </cols>
  <sheetData>
    <row r="1" spans="1:17" ht="15.75" customHeight="1" x14ac:dyDescent="0.3">
      <c r="A1" s="320" t="s">
        <v>122</v>
      </c>
      <c r="B1" s="320"/>
      <c r="C1" s="320"/>
      <c r="D1" s="320"/>
      <c r="E1" s="320"/>
      <c r="F1" s="320"/>
      <c r="G1" s="320"/>
      <c r="H1" s="320"/>
      <c r="I1" s="320"/>
    </row>
    <row r="2" spans="1:17" x14ac:dyDescent="0.3">
      <c r="A2" s="320"/>
      <c r="B2" s="320"/>
      <c r="C2" s="320"/>
      <c r="D2" s="320"/>
      <c r="E2" s="320"/>
      <c r="F2" s="320"/>
      <c r="G2" s="320"/>
      <c r="H2" s="320"/>
      <c r="I2" s="320"/>
    </row>
    <row r="3" spans="1:17" ht="15.75" customHeight="1" x14ac:dyDescent="0.3">
      <c r="B3" s="203"/>
      <c r="C3" s="204"/>
      <c r="D3" s="205"/>
      <c r="E3" s="204"/>
      <c r="F3" s="205"/>
      <c r="G3" s="206"/>
      <c r="H3" s="206"/>
      <c r="I3" s="206"/>
    </row>
    <row r="4" spans="1:17" ht="34.5" customHeight="1" x14ac:dyDescent="0.3">
      <c r="B4" s="207"/>
      <c r="C4" s="208" t="s">
        <v>47</v>
      </c>
      <c r="D4" s="205"/>
      <c r="E4" s="208" t="s">
        <v>17</v>
      </c>
      <c r="F4" s="205"/>
      <c r="G4" s="319" t="s">
        <v>135</v>
      </c>
      <c r="H4" s="319"/>
      <c r="I4" s="319"/>
    </row>
    <row r="5" spans="1:17" ht="21.75" customHeight="1" x14ac:dyDescent="0.3">
      <c r="B5" s="209"/>
      <c r="C5" s="210"/>
      <c r="D5" s="211"/>
      <c r="E5" s="212"/>
      <c r="F5" s="211"/>
      <c r="G5" s="213">
        <v>2022</v>
      </c>
      <c r="H5" s="214"/>
      <c r="I5" s="213">
        <v>2021</v>
      </c>
      <c r="N5" s="215"/>
    </row>
    <row r="6" spans="1:17" x14ac:dyDescent="0.3">
      <c r="B6" s="209"/>
      <c r="C6" s="210"/>
      <c r="D6" s="211"/>
      <c r="E6" s="212"/>
      <c r="F6" s="211"/>
      <c r="G6" s="126"/>
      <c r="H6" s="216"/>
      <c r="I6" s="80"/>
      <c r="N6" s="215"/>
    </row>
    <row r="7" spans="1:17" ht="15.75" x14ac:dyDescent="0.35">
      <c r="B7" s="217">
        <v>1</v>
      </c>
      <c r="C7" s="218" t="s">
        <v>115</v>
      </c>
      <c r="D7" s="219"/>
      <c r="E7" s="219"/>
      <c r="F7" s="219"/>
      <c r="G7" s="220">
        <v>27657990.869999997</v>
      </c>
      <c r="H7" s="221"/>
      <c r="I7" s="220">
        <v>24090232.169999998</v>
      </c>
      <c r="N7" s="223"/>
      <c r="O7" s="224"/>
    </row>
    <row r="8" spans="1:17" ht="15.75" x14ac:dyDescent="0.35">
      <c r="B8" s="225" t="s">
        <v>114</v>
      </c>
      <c r="C8" s="226" t="s">
        <v>113</v>
      </c>
      <c r="D8" s="226"/>
      <c r="E8" s="226">
        <v>21</v>
      </c>
      <c r="F8" s="226"/>
      <c r="G8" s="227">
        <v>27673972.209999997</v>
      </c>
      <c r="H8" s="228"/>
      <c r="I8" s="229">
        <v>24687008.789999999</v>
      </c>
      <c r="N8" s="229"/>
      <c r="O8" s="224"/>
    </row>
    <row r="9" spans="1:17" ht="15.75" x14ac:dyDescent="0.35">
      <c r="B9" s="225" t="s">
        <v>112</v>
      </c>
      <c r="C9" s="230" t="s">
        <v>111</v>
      </c>
      <c r="D9" s="230"/>
      <c r="E9" s="230">
        <v>24</v>
      </c>
      <c r="F9" s="230"/>
      <c r="G9" s="227">
        <v>-15981.34</v>
      </c>
      <c r="H9" s="228"/>
      <c r="I9" s="229">
        <v>-596776.62</v>
      </c>
      <c r="N9" s="229"/>
      <c r="O9" s="224"/>
    </row>
    <row r="10" spans="1:17" ht="6" customHeight="1" x14ac:dyDescent="0.3">
      <c r="B10" s="231"/>
      <c r="C10" s="232"/>
      <c r="D10" s="211"/>
      <c r="E10" s="211"/>
      <c r="F10" s="211"/>
      <c r="G10" s="233"/>
      <c r="H10" s="234"/>
      <c r="I10" s="233"/>
      <c r="N10" s="235"/>
    </row>
    <row r="11" spans="1:17" ht="15.75" x14ac:dyDescent="0.35">
      <c r="B11" s="210">
        <v>2</v>
      </c>
      <c r="C11" s="236" t="s">
        <v>110</v>
      </c>
      <c r="D11" s="219"/>
      <c r="E11" s="219"/>
      <c r="F11" s="219"/>
      <c r="G11" s="220">
        <v>-9129285.9799999986</v>
      </c>
      <c r="H11" s="221"/>
      <c r="I11" s="220">
        <v>-5373860.6599999992</v>
      </c>
      <c r="N11" s="223"/>
      <c r="O11" s="224"/>
    </row>
    <row r="12" spans="1:17" ht="15.75" x14ac:dyDescent="0.35">
      <c r="B12" s="225" t="s">
        <v>109</v>
      </c>
      <c r="C12" s="226" t="s">
        <v>147</v>
      </c>
      <c r="D12" s="226"/>
      <c r="E12" s="226">
        <v>22</v>
      </c>
      <c r="F12" s="226"/>
      <c r="G12" s="227">
        <v>-5852816.8899999997</v>
      </c>
      <c r="H12" s="228"/>
      <c r="I12" s="229">
        <v>-3006633.01</v>
      </c>
      <c r="N12" s="229"/>
      <c r="O12" s="224"/>
    </row>
    <row r="13" spans="1:17" ht="15.75" x14ac:dyDescent="0.35">
      <c r="B13" s="225" t="s">
        <v>107</v>
      </c>
      <c r="C13" s="226" t="s">
        <v>108</v>
      </c>
      <c r="D13" s="226"/>
      <c r="E13" s="226">
        <v>22</v>
      </c>
      <c r="F13" s="226"/>
      <c r="G13" s="227">
        <v>-3059645.24</v>
      </c>
      <c r="H13" s="228"/>
      <c r="I13" s="229">
        <v>-2246508.2799999998</v>
      </c>
      <c r="N13" s="229"/>
      <c r="O13" s="224"/>
    </row>
    <row r="14" spans="1:17" ht="15.75" x14ac:dyDescent="0.35">
      <c r="B14" s="225" t="s">
        <v>105</v>
      </c>
      <c r="C14" s="226" t="s">
        <v>106</v>
      </c>
      <c r="D14" s="226"/>
      <c r="E14" s="226">
        <v>10</v>
      </c>
      <c r="F14" s="226"/>
      <c r="G14" s="227">
        <v>0</v>
      </c>
      <c r="H14" s="228"/>
      <c r="I14" s="229">
        <v>0</v>
      </c>
      <c r="L14" s="237"/>
      <c r="N14" s="229"/>
      <c r="O14" s="224"/>
      <c r="P14" s="224"/>
      <c r="Q14" s="238"/>
    </row>
    <row r="15" spans="1:17" ht="15.75" x14ac:dyDescent="0.35">
      <c r="B15" s="225" t="s">
        <v>149</v>
      </c>
      <c r="C15" s="226" t="s">
        <v>148</v>
      </c>
      <c r="D15" s="226"/>
      <c r="E15" s="226">
        <v>26</v>
      </c>
      <c r="F15" s="226"/>
      <c r="G15" s="227">
        <v>-216823.85</v>
      </c>
      <c r="H15" s="234"/>
      <c r="I15" s="235">
        <v>-120719.37</v>
      </c>
      <c r="N15" s="235"/>
      <c r="O15" s="224"/>
    </row>
    <row r="16" spans="1:17" ht="6" customHeight="1" x14ac:dyDescent="0.3">
      <c r="B16" s="231"/>
      <c r="C16" s="211"/>
      <c r="D16" s="211"/>
      <c r="E16" s="211"/>
      <c r="F16" s="211"/>
      <c r="G16" s="235"/>
      <c r="H16" s="234"/>
      <c r="I16" s="235"/>
      <c r="N16" s="235"/>
    </row>
    <row r="17" spans="2:16" ht="15.75" x14ac:dyDescent="0.35">
      <c r="B17" s="217">
        <v>3</v>
      </c>
      <c r="C17" s="218" t="s">
        <v>104</v>
      </c>
      <c r="D17" s="219"/>
      <c r="E17" s="219"/>
      <c r="F17" s="219"/>
      <c r="G17" s="220">
        <v>18528704.890000001</v>
      </c>
      <c r="H17" s="221"/>
      <c r="I17" s="220">
        <v>18716371.509999998</v>
      </c>
      <c r="N17" s="223"/>
      <c r="O17" s="224"/>
    </row>
    <row r="18" spans="2:16" ht="4.5" customHeight="1" x14ac:dyDescent="0.3">
      <c r="B18" s="217"/>
      <c r="C18" s="218"/>
      <c r="D18" s="219"/>
      <c r="E18" s="219"/>
      <c r="F18" s="219"/>
      <c r="G18" s="220"/>
      <c r="H18" s="221"/>
      <c r="I18" s="220"/>
      <c r="N18" s="223"/>
    </row>
    <row r="19" spans="2:16" ht="15.75" x14ac:dyDescent="0.35">
      <c r="B19" s="217">
        <v>4</v>
      </c>
      <c r="C19" s="218" t="s">
        <v>103</v>
      </c>
      <c r="D19" s="219"/>
      <c r="E19" s="219"/>
      <c r="F19" s="219"/>
      <c r="G19" s="220">
        <v>2396954.4000000004</v>
      </c>
      <c r="H19" s="221"/>
      <c r="I19" s="220">
        <v>-4187353.4699999997</v>
      </c>
      <c r="N19" s="223"/>
      <c r="O19" s="224"/>
    </row>
    <row r="20" spans="2:16" ht="15.75" x14ac:dyDescent="0.35">
      <c r="B20" s="225" t="s">
        <v>102</v>
      </c>
      <c r="C20" s="230" t="s">
        <v>71</v>
      </c>
      <c r="D20" s="230"/>
      <c r="E20" s="282" t="s">
        <v>164</v>
      </c>
      <c r="F20" s="230"/>
      <c r="G20" s="227">
        <v>-4465912.57</v>
      </c>
      <c r="H20" s="228"/>
      <c r="I20" s="229">
        <v>-4143634.0599999996</v>
      </c>
      <c r="L20" s="238"/>
      <c r="N20" s="229"/>
      <c r="O20" s="224"/>
      <c r="P20" s="224"/>
    </row>
    <row r="21" spans="2:16" ht="15.75" x14ac:dyDescent="0.35">
      <c r="B21" s="225" t="s">
        <v>101</v>
      </c>
      <c r="C21" s="230" t="s">
        <v>30</v>
      </c>
      <c r="D21" s="230"/>
      <c r="E21" s="230">
        <v>25</v>
      </c>
      <c r="F21" s="230"/>
      <c r="G21" s="227">
        <v>6862866.9700000007</v>
      </c>
      <c r="H21" s="228"/>
      <c r="I21" s="229">
        <v>-43719.410000000164</v>
      </c>
      <c r="L21" s="237"/>
      <c r="N21" s="229"/>
      <c r="O21" s="224"/>
      <c r="P21" s="224"/>
    </row>
    <row r="22" spans="2:16" ht="6" customHeight="1" x14ac:dyDescent="0.3">
      <c r="B22" s="231"/>
      <c r="C22" s="211"/>
      <c r="D22" s="211"/>
      <c r="E22" s="211"/>
      <c r="F22" s="211"/>
      <c r="G22" s="235"/>
      <c r="H22" s="234"/>
      <c r="I22" s="235"/>
      <c r="N22" s="235"/>
    </row>
    <row r="23" spans="2:16" ht="15.75" x14ac:dyDescent="0.35">
      <c r="B23" s="217">
        <v>5</v>
      </c>
      <c r="C23" s="218" t="s">
        <v>100</v>
      </c>
      <c r="D23" s="219"/>
      <c r="E23" s="219"/>
      <c r="F23" s="219"/>
      <c r="G23" s="220">
        <v>20925659.289999999</v>
      </c>
      <c r="H23" s="221"/>
      <c r="I23" s="220">
        <v>14529018.039999999</v>
      </c>
      <c r="N23" s="223"/>
      <c r="O23" s="224"/>
    </row>
    <row r="24" spans="2:16" ht="4.5" customHeight="1" x14ac:dyDescent="0.3">
      <c r="B24" s="239"/>
      <c r="C24" s="240"/>
      <c r="D24" s="211"/>
      <c r="E24" s="211"/>
      <c r="F24" s="211"/>
      <c r="G24" s="241"/>
      <c r="H24" s="234"/>
      <c r="I24" s="241"/>
      <c r="N24" s="235"/>
    </row>
    <row r="25" spans="2:16" ht="15.75" x14ac:dyDescent="0.35">
      <c r="B25" s="210">
        <v>6</v>
      </c>
      <c r="C25" s="236" t="s">
        <v>99</v>
      </c>
      <c r="D25" s="219"/>
      <c r="E25" s="219"/>
      <c r="F25" s="219"/>
      <c r="G25" s="242">
        <v>11621694.069999997</v>
      </c>
      <c r="H25" s="221"/>
      <c r="I25" s="242">
        <v>974202.16999999993</v>
      </c>
      <c r="N25" s="223"/>
      <c r="O25" s="224"/>
    </row>
    <row r="26" spans="2:16" ht="15.75" x14ac:dyDescent="0.35">
      <c r="B26" s="225" t="s">
        <v>98</v>
      </c>
      <c r="C26" s="226" t="s">
        <v>37</v>
      </c>
      <c r="D26" s="226"/>
      <c r="E26" s="226">
        <v>27</v>
      </c>
      <c r="F26" s="226"/>
      <c r="G26" s="227">
        <v>2080246.91</v>
      </c>
      <c r="H26" s="228"/>
      <c r="I26" s="229">
        <v>481554.17</v>
      </c>
      <c r="N26" s="229"/>
      <c r="O26" s="224"/>
    </row>
    <row r="27" spans="2:16" ht="15.75" x14ac:dyDescent="0.35">
      <c r="B27" s="225" t="s">
        <v>97</v>
      </c>
      <c r="C27" s="226" t="s">
        <v>96</v>
      </c>
      <c r="D27" s="226"/>
      <c r="E27" s="226">
        <v>26</v>
      </c>
      <c r="F27" s="226"/>
      <c r="G27" s="227">
        <v>9541447.1599999964</v>
      </c>
      <c r="H27" s="234"/>
      <c r="I27" s="235">
        <v>492648</v>
      </c>
      <c r="K27" s="73"/>
      <c r="N27" s="235"/>
      <c r="O27" s="224"/>
    </row>
    <row r="28" spans="2:16" ht="6" customHeight="1" x14ac:dyDescent="0.3">
      <c r="B28" s="231"/>
      <c r="C28" s="211"/>
      <c r="D28" s="211"/>
      <c r="E28" s="211"/>
      <c r="F28" s="211"/>
      <c r="G28" s="235"/>
      <c r="H28" s="234"/>
      <c r="I28" s="235"/>
      <c r="N28" s="235"/>
    </row>
    <row r="29" spans="2:16" x14ac:dyDescent="0.3">
      <c r="B29" s="217">
        <v>7</v>
      </c>
      <c r="C29" s="218" t="s">
        <v>95</v>
      </c>
      <c r="D29" s="219"/>
      <c r="E29" s="219"/>
      <c r="F29" s="219"/>
      <c r="G29" s="220">
        <v>32547353.359999996</v>
      </c>
      <c r="H29" s="221"/>
      <c r="I29" s="220">
        <v>15503220.209999999</v>
      </c>
      <c r="K29" s="243"/>
      <c r="N29" s="223"/>
    </row>
    <row r="30" spans="2:16" ht="5.25" customHeight="1" x14ac:dyDescent="0.3">
      <c r="B30" s="239"/>
      <c r="C30" s="211"/>
      <c r="D30" s="211"/>
      <c r="E30" s="211"/>
      <c r="F30" s="211"/>
      <c r="G30" s="235"/>
      <c r="H30" s="234"/>
      <c r="I30" s="235"/>
      <c r="N30" s="235"/>
    </row>
    <row r="31" spans="2:16" ht="15.75" x14ac:dyDescent="0.35">
      <c r="B31" s="217">
        <v>8</v>
      </c>
      <c r="C31" s="218" t="s">
        <v>94</v>
      </c>
      <c r="D31" s="219"/>
      <c r="E31" s="219"/>
      <c r="F31" s="219"/>
      <c r="G31" s="220">
        <v>32547353.359999996</v>
      </c>
      <c r="H31" s="221"/>
      <c r="I31" s="220">
        <v>15503220.209999999</v>
      </c>
      <c r="L31" s="238"/>
      <c r="N31" s="223"/>
      <c r="O31" s="224"/>
    </row>
    <row r="32" spans="2:16" ht="15.75" x14ac:dyDescent="0.35">
      <c r="B32" s="244" t="s">
        <v>93</v>
      </c>
      <c r="C32" s="245" t="s">
        <v>92</v>
      </c>
      <c r="D32" s="245"/>
      <c r="E32" s="202"/>
      <c r="F32" s="245"/>
      <c r="G32" s="246">
        <v>12340084.66</v>
      </c>
      <c r="H32" s="221"/>
      <c r="I32" s="246">
        <v>12909321.58</v>
      </c>
      <c r="N32" s="223"/>
      <c r="O32" s="224"/>
    </row>
    <row r="33" spans="1:15" ht="15.75" x14ac:dyDescent="0.35">
      <c r="B33" s="225" t="s">
        <v>91</v>
      </c>
      <c r="C33" s="247" t="s">
        <v>90</v>
      </c>
      <c r="D33" s="247"/>
      <c r="E33" s="202" t="s">
        <v>164</v>
      </c>
      <c r="F33" s="247"/>
      <c r="G33" s="227">
        <v>9741133.0100000016</v>
      </c>
      <c r="H33" s="234"/>
      <c r="I33" s="235">
        <v>9907176.9199999999</v>
      </c>
      <c r="N33" s="235"/>
      <c r="O33" s="224"/>
    </row>
    <row r="34" spans="1:15" ht="15.75" x14ac:dyDescent="0.35">
      <c r="B34" s="225" t="s">
        <v>89</v>
      </c>
      <c r="C34" s="247" t="s">
        <v>88</v>
      </c>
      <c r="D34" s="247"/>
      <c r="E34" s="202" t="s">
        <v>164</v>
      </c>
      <c r="F34" s="247"/>
      <c r="G34" s="227">
        <v>2010910.7899999998</v>
      </c>
      <c r="H34" s="234"/>
      <c r="I34" s="235">
        <v>2215995.09</v>
      </c>
      <c r="L34" s="224"/>
      <c r="N34" s="235"/>
      <c r="O34" s="224"/>
    </row>
    <row r="35" spans="1:15" ht="15.75" x14ac:dyDescent="0.35">
      <c r="B35" s="225" t="s">
        <v>150</v>
      </c>
      <c r="C35" s="247" t="s">
        <v>151</v>
      </c>
      <c r="D35" s="247"/>
      <c r="E35" s="202" t="s">
        <v>164</v>
      </c>
      <c r="F35" s="247"/>
      <c r="G35" s="227">
        <v>588040.86</v>
      </c>
      <c r="H35" s="234"/>
      <c r="I35" s="235">
        <v>786149.57000000007</v>
      </c>
      <c r="L35" s="224"/>
      <c r="N35" s="235"/>
      <c r="O35" s="224"/>
    </row>
    <row r="36" spans="1:15" ht="6" customHeight="1" x14ac:dyDescent="0.3">
      <c r="C36" s="211"/>
      <c r="D36" s="211"/>
      <c r="E36" s="211"/>
      <c r="F36" s="211"/>
      <c r="G36" s="248"/>
      <c r="H36" s="249"/>
      <c r="I36" s="248"/>
      <c r="N36" s="248"/>
    </row>
    <row r="37" spans="1:15" ht="15.75" x14ac:dyDescent="0.35">
      <c r="B37" s="244" t="s">
        <v>87</v>
      </c>
      <c r="C37" s="245" t="s">
        <v>85</v>
      </c>
      <c r="D37" s="245"/>
      <c r="E37" s="245"/>
      <c r="F37" s="245"/>
      <c r="G37" s="223">
        <v>3265393.1699999995</v>
      </c>
      <c r="H37" s="221"/>
      <c r="I37" s="223">
        <v>2933704.9900000007</v>
      </c>
      <c r="N37" s="223"/>
      <c r="O37" s="224"/>
    </row>
    <row r="38" spans="1:15" x14ac:dyDescent="0.3">
      <c r="B38" s="225" t="s">
        <v>86</v>
      </c>
      <c r="C38" s="247" t="s">
        <v>85</v>
      </c>
      <c r="D38" s="247"/>
      <c r="E38" s="247"/>
      <c r="F38" s="247"/>
      <c r="G38" s="227">
        <v>3265393.1699999995</v>
      </c>
      <c r="H38" s="234"/>
      <c r="I38" s="235">
        <v>2933704.9900000007</v>
      </c>
    </row>
    <row r="39" spans="1:15" ht="6" customHeight="1" x14ac:dyDescent="0.3">
      <c r="C39" s="211"/>
      <c r="D39" s="211"/>
      <c r="E39" s="211"/>
      <c r="F39" s="211"/>
      <c r="G39" s="235"/>
      <c r="H39" s="234"/>
      <c r="I39" s="235"/>
    </row>
    <row r="40" spans="1:15" x14ac:dyDescent="0.3">
      <c r="B40" s="244" t="s">
        <v>84</v>
      </c>
      <c r="C40" s="245" t="s">
        <v>83</v>
      </c>
      <c r="D40" s="245"/>
      <c r="E40" s="245"/>
      <c r="F40" s="245"/>
      <c r="G40" s="223">
        <v>13913847.189999999</v>
      </c>
      <c r="H40" s="221"/>
      <c r="I40" s="223">
        <v>6298295.0800000001</v>
      </c>
    </row>
    <row r="41" spans="1:15" x14ac:dyDescent="0.3">
      <c r="B41" s="225" t="s">
        <v>82</v>
      </c>
      <c r="C41" s="250" t="s">
        <v>81</v>
      </c>
      <c r="D41" s="247"/>
      <c r="E41" s="202">
        <v>27</v>
      </c>
      <c r="F41" s="247"/>
      <c r="G41" s="227">
        <v>13913847.189999999</v>
      </c>
      <c r="H41" s="234"/>
      <c r="I41" s="235">
        <v>6298295.0800000001</v>
      </c>
    </row>
    <row r="42" spans="1:15" x14ac:dyDescent="0.3">
      <c r="B42" s="225" t="s">
        <v>80</v>
      </c>
      <c r="C42" s="247" t="s">
        <v>79</v>
      </c>
      <c r="D42" s="247"/>
      <c r="E42" s="247"/>
      <c r="F42" s="247"/>
      <c r="G42" s="227">
        <v>0</v>
      </c>
      <c r="H42" s="234"/>
      <c r="I42" s="235">
        <v>0</v>
      </c>
    </row>
    <row r="43" spans="1:15" ht="6" customHeight="1" x14ac:dyDescent="0.3">
      <c r="C43" s="211"/>
      <c r="D43" s="211"/>
      <c r="E43" s="211"/>
      <c r="F43" s="211"/>
      <c r="G43" s="235"/>
      <c r="H43" s="234"/>
      <c r="I43" s="235"/>
    </row>
    <row r="44" spans="1:15" x14ac:dyDescent="0.3">
      <c r="B44" s="244" t="s">
        <v>78</v>
      </c>
      <c r="C44" s="245" t="s">
        <v>77</v>
      </c>
      <c r="D44" s="245"/>
      <c r="E44" s="245"/>
      <c r="F44" s="245"/>
      <c r="G44" s="223">
        <v>3028028.34</v>
      </c>
      <c r="H44" s="221"/>
      <c r="I44" s="223">
        <v>-6638101.4400000004</v>
      </c>
    </row>
    <row r="45" spans="1:15" x14ac:dyDescent="0.3">
      <c r="A45" s="201"/>
      <c r="B45" s="225" t="s">
        <v>76</v>
      </c>
      <c r="C45" s="247" t="s">
        <v>75</v>
      </c>
      <c r="D45" s="247"/>
      <c r="E45" s="202" t="s">
        <v>158</v>
      </c>
      <c r="F45" s="247"/>
      <c r="G45" s="235">
        <v>3028028.34</v>
      </c>
      <c r="H45" s="234"/>
      <c r="I45" s="235">
        <v>-6638101.4400000004</v>
      </c>
    </row>
    <row r="46" spans="1:15" ht="3.75" customHeight="1" x14ac:dyDescent="0.3">
      <c r="A46" s="201"/>
      <c r="B46" s="231"/>
      <c r="C46" s="251"/>
      <c r="G46" s="251"/>
      <c r="I46" s="251"/>
    </row>
    <row r="47" spans="1:15" x14ac:dyDescent="0.3">
      <c r="A47" s="201"/>
      <c r="B47" s="225" t="s">
        <v>50</v>
      </c>
    </row>
    <row r="48" spans="1:15" x14ac:dyDescent="0.3">
      <c r="A48" s="201"/>
      <c r="G48" s="238">
        <f>G45-DRE!F32</f>
        <v>0</v>
      </c>
      <c r="I48" s="238">
        <f>I45-DRE!H32</f>
        <v>0</v>
      </c>
    </row>
    <row r="49" spans="1:12" x14ac:dyDescent="0.3">
      <c r="A49" s="201"/>
      <c r="H49" s="318"/>
      <c r="J49" s="252"/>
      <c r="K49" s="253"/>
      <c r="L49" s="254"/>
    </row>
    <row r="50" spans="1:12" x14ac:dyDescent="0.3">
      <c r="A50" s="201"/>
      <c r="H50" s="318"/>
      <c r="J50" s="252"/>
      <c r="K50" s="253"/>
      <c r="L50" s="254"/>
    </row>
    <row r="51" spans="1:12" x14ac:dyDescent="0.3">
      <c r="A51" s="201"/>
      <c r="H51" s="318"/>
      <c r="J51" s="252"/>
      <c r="K51" s="253"/>
      <c r="L51" s="254"/>
    </row>
    <row r="52" spans="1:12" x14ac:dyDescent="0.3">
      <c r="A52" s="201"/>
      <c r="J52" s="252"/>
      <c r="K52" s="253"/>
      <c r="L52" s="254"/>
    </row>
    <row r="53" spans="1:12" x14ac:dyDescent="0.3">
      <c r="A53" s="201"/>
      <c r="J53" s="252"/>
      <c r="K53" s="253"/>
      <c r="L53" s="254"/>
    </row>
    <row r="54" spans="1:12" x14ac:dyDescent="0.3">
      <c r="A54" s="201"/>
      <c r="J54" s="252"/>
      <c r="K54" s="253"/>
      <c r="L54" s="254"/>
    </row>
    <row r="55" spans="1:12" x14ac:dyDescent="0.3">
      <c r="A55" s="201"/>
      <c r="J55" s="252"/>
      <c r="K55" s="253"/>
      <c r="L55" s="254"/>
    </row>
    <row r="56" spans="1:12" x14ac:dyDescent="0.3">
      <c r="A56" s="201"/>
      <c r="J56" s="253"/>
      <c r="K56" s="253"/>
    </row>
    <row r="57" spans="1:12" x14ac:dyDescent="0.3">
      <c r="A57" s="201"/>
    </row>
  </sheetData>
  <mergeCells count="3">
    <mergeCell ref="H49:H51"/>
    <mergeCell ref="G4:I4"/>
    <mergeCell ref="A1:I2"/>
  </mergeCells>
  <pageMargins left="0.511811024" right="0.511811024" top="0.78740157499999996" bottom="0.78740157499999996" header="0.31496062000000002" footer="0.3149606200000000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BP</vt:lpstr>
      <vt:lpstr>DRE</vt:lpstr>
      <vt:lpstr>DRA</vt:lpstr>
      <vt:lpstr>DMPL</vt:lpstr>
      <vt:lpstr>DFC</vt:lpstr>
      <vt:lpstr>DVA</vt:lpstr>
      <vt:lpstr>BP!Area_de_impressao</vt:lpstr>
      <vt:lpstr>DFC!Area_de_impressao</vt:lpstr>
      <vt:lpstr>DRE!Area_de_impressao</vt:lpstr>
      <vt:lpstr>DVA!Area_de_impressao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Narayana Dutra</dc:creator>
  <cp:lastModifiedBy>Ana Maria De Sena</cp:lastModifiedBy>
  <cp:lastPrinted>2020-11-25T18:14:02Z</cp:lastPrinted>
  <dcterms:created xsi:type="dcterms:W3CDTF">2018-11-09T19:08:34Z</dcterms:created>
  <dcterms:modified xsi:type="dcterms:W3CDTF">2023-02-06T11:32:43Z</dcterms:modified>
</cp:coreProperties>
</file>